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C:\Users\user\Desktop\Info mājas lapai\Publicēts\2026\"/>
    </mc:Choice>
  </mc:AlternateContent>
  <xr:revisionPtr revIDLastSave="0" documentId="8_{171068BA-62C3-4691-9CC6-58CB7A702E08}" xr6:coauthVersionLast="47" xr6:coauthVersionMax="47" xr10:uidLastSave="{00000000-0000-0000-0000-000000000000}"/>
  <bookViews>
    <workbookView xWindow="390" yWindow="390" windowWidth="17115" windowHeight="15480" xr2:uid="{C84B8715-16D9-4FF9-B070-260299CBFA90}"/>
  </bookViews>
  <sheets>
    <sheet name="Mērķi" sheetId="1" r:id="rId1"/>
    <sheet name="Vald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 l="1"/>
  <c r="D24" i="1"/>
  <c r="E24" i="1"/>
  <c r="C24" i="1"/>
  <c r="E47" i="1" l="1"/>
  <c r="D47" i="1"/>
  <c r="E14" i="1"/>
  <c r="E39" i="1"/>
  <c r="E38" i="1"/>
  <c r="E15" i="1" l="1"/>
  <c r="E37" i="1"/>
  <c r="D36" i="1"/>
  <c r="E36" i="1"/>
  <c r="E35" i="1"/>
  <c r="E34" i="1"/>
  <c r="D15" i="1"/>
  <c r="C15" i="1"/>
  <c r="D14" i="1"/>
  <c r="C14" i="1"/>
  <c r="D35" i="1"/>
  <c r="D39" i="1"/>
  <c r="D38" i="1"/>
  <c r="D37" i="1"/>
  <c r="D34" i="1"/>
  <c r="D33" i="1"/>
  <c r="C29" i="1" l="1"/>
  <c r="E33" i="1" s="1"/>
</calcChain>
</file>

<file path=xl/sharedStrings.xml><?xml version="1.0" encoding="utf-8"?>
<sst xmlns="http://schemas.openxmlformats.org/spreadsheetml/2006/main" count="245" uniqueCount="210">
  <si>
    <t>Uzdevums/pasākums</t>
  </si>
  <si>
    <t>Izpildītie uzdevumi un sasniegtie darbības efektivitātes rādītāji (analizēti izmērāmi un salīdzināmi finanšu un nefinanšu mērķu rādītāji)</t>
  </si>
  <si>
    <t>1.</t>
  </si>
  <si>
    <t>2.</t>
  </si>
  <si>
    <t>3.</t>
  </si>
  <si>
    <t>4.</t>
  </si>
  <si>
    <t>5.</t>
  </si>
  <si>
    <t>7.</t>
  </si>
  <si>
    <t>EK lēmums*</t>
  </si>
  <si>
    <t>Piezīmes, paskaidrojumi:</t>
  </si>
  <si>
    <t>Pamats:</t>
  </si>
  <si>
    <t>Publiskas personas kapitāla daļu un kapitālsabiedrību pārvaldības likuma 34. pants</t>
  </si>
  <si>
    <r>
      <t xml:space="preserve">Kapitālsabiedrības Stratēģijā  noteikto </t>
    </r>
    <r>
      <rPr>
        <b/>
        <sz val="11"/>
        <color theme="1"/>
        <rFont val="Times New Roman"/>
        <family val="1"/>
        <charset val="186"/>
      </rPr>
      <t>finanšu rādītāju</t>
    </r>
    <r>
      <rPr>
        <sz val="11"/>
        <color theme="1"/>
        <rFont val="Times New Roman"/>
        <family val="1"/>
        <charset val="186"/>
      </rPr>
      <t xml:space="preserve"> izpilde  </t>
    </r>
  </si>
  <si>
    <t>finanšu līdzekļu piesaiste no Eiropas Savienības un citiem ārvalstu fondiem</t>
  </si>
  <si>
    <t>iekšējo vadības procesu pilnveidošana</t>
  </si>
  <si>
    <t>labas pārvaldības principa ievērošana</t>
  </si>
  <si>
    <t>deleģēto/pilnvaroto uzdevumu izpildes kvalitātes rādītāji</t>
  </si>
  <si>
    <t>citi kritēriji atkarībā no izvirzītajiem uzdevumiem un mērķiem</t>
  </si>
  <si>
    <t>Apliecinājums un informācija, ka kompensācija izlietota noteiktajam mērķim.</t>
  </si>
  <si>
    <t>Cita būtiska informācija</t>
  </si>
  <si>
    <t>N.p.k.</t>
  </si>
  <si>
    <r>
      <rPr>
        <i/>
        <sz val="10"/>
        <color rgb="FF000000"/>
        <rFont val="Times New Roman"/>
        <family val="1"/>
        <charset val="186"/>
      </rPr>
      <t xml:space="preserve">Eiropas Komisijas 2011. gada 20. decembra Lēmums Nr. </t>
    </r>
    <r>
      <rPr>
        <u/>
        <sz val="10"/>
        <color rgb="FF0000FF"/>
        <rFont val="Times New Roman"/>
        <family val="1"/>
        <charset val="186"/>
      </rPr>
      <t>2012/21/ES</t>
    </r>
    <r>
      <rPr>
        <i/>
        <sz val="10"/>
        <color rgb="FF000000"/>
        <rFont val="Times New Roman"/>
        <family val="1"/>
        <charset val="186"/>
      </rPr>
      <t> par Līguma par Eiropas Savienības darbību </t>
    </r>
    <r>
      <rPr>
        <u/>
        <sz val="10"/>
        <color rgb="FF0000FF"/>
        <rFont val="Times New Roman"/>
        <family val="1"/>
        <charset val="186"/>
      </rPr>
      <t>106.</t>
    </r>
    <r>
      <rPr>
        <i/>
        <sz val="10"/>
        <color rgb="FF000000"/>
        <rFont val="Times New Roman"/>
        <family val="1"/>
        <charset val="186"/>
      </rPr>
      <t> panta 2. punkta piemērošanu valsts atbalstam attiecībā uz kompensāciju par sabiedriskajiem pakalpojumiem dažiem uzņēmumiem, kuriem uzticēts sniegt pakalpojumus ar vispārēju tautsaimniecisku nozīmi</t>
    </r>
    <r>
      <rPr>
        <sz val="10"/>
        <color rgb="FF000000"/>
        <rFont val="Times New Roman"/>
        <family val="1"/>
        <charset val="186"/>
      </rPr>
      <t>.</t>
    </r>
  </si>
  <si>
    <t>__________________________________________________________________</t>
  </si>
  <si>
    <t xml:space="preserve">Ja kapitālsabiedrībā ir tikai viens valdes loceklis, tad kapitālsabiedrības kopējie mērķi uzskatāmi arī par valdes loceklim izvirzītajiem mērķiem. </t>
  </si>
  <si>
    <t xml:space="preserve">Anketa sastādīta daļēji balstoties uz Pārresoru koordinācijas centra izstrādātajām vadlīnijām. </t>
  </si>
  <si>
    <t xml:space="preserve">Sasniedzamie rezultāti </t>
  </si>
  <si>
    <t xml:space="preserve">Valdes locekļa pašvērtējums </t>
  </si>
  <si>
    <r>
      <t>Punktu skaits/Kritērijs ir izpildīts (jā/nē/daļēji)</t>
    </r>
    <r>
      <rPr>
        <b/>
        <sz val="11"/>
        <color rgb="FF000000"/>
        <rFont val="Times New Roman"/>
        <family val="1"/>
        <charset val="186"/>
      </rPr>
      <t xml:space="preserve"> </t>
    </r>
  </si>
  <si>
    <t xml:space="preserve">(paskaidrojums, piezīmes) </t>
  </si>
  <si>
    <r>
      <t xml:space="preserve">Mērķi </t>
    </r>
    <r>
      <rPr>
        <sz val="11"/>
        <color rgb="FF000000"/>
        <rFont val="Times New Roman"/>
        <family val="1"/>
        <charset val="186"/>
      </rPr>
      <t>(maksimums 50 punkti)</t>
    </r>
    <r>
      <rPr>
        <b/>
        <sz val="11"/>
        <color rgb="FF000000"/>
        <rFont val="Times New Roman"/>
        <family val="1"/>
        <charset val="186"/>
      </rPr>
      <t xml:space="preserve"> </t>
    </r>
  </si>
  <si>
    <t xml:space="preserve">1. Budžeta plāna (PZ) izpilde, 100% (0-10 punkti) </t>
  </si>
  <si>
    <t xml:space="preserve">2. Apgrozījuma pieaugums par 10% (0-10 punkti) </t>
  </si>
  <si>
    <t xml:space="preserve">Katram mērķim piešķir punktu skaitu tā, lai tie kopā nepārsniegtu maksimālo punktu skaitu, bet tie var būt arī atšķirīgi (piem., 5, 10, 15), ņemot vērā mērķa būtiskumu </t>
  </si>
  <si>
    <r>
      <t xml:space="preserve">Kompetences </t>
    </r>
    <r>
      <rPr>
        <sz val="11"/>
        <color rgb="FF000000"/>
        <rFont val="Times New Roman"/>
        <family val="1"/>
        <charset val="186"/>
      </rPr>
      <t>(maksimums 20 punkti)</t>
    </r>
    <r>
      <rPr>
        <b/>
        <sz val="11"/>
        <color rgb="FF000000"/>
        <rFont val="Times New Roman"/>
        <family val="1"/>
        <charset val="186"/>
      </rPr>
      <t xml:space="preserve"> </t>
    </r>
  </si>
  <si>
    <t xml:space="preserve">3. Sadarbība (0-5 punkti) </t>
  </si>
  <si>
    <t xml:space="preserve">4. Stratēģiskais redzējums (0-5 punkti) </t>
  </si>
  <si>
    <t xml:space="preserve">Katrai kompetencei piešķir punktu skaitu tā, lai tie kopā nepārsniegtu maksimālo punktu skaitu, bet tie var būt atšķirīgi, ņemot vērā būtiskumu </t>
  </si>
  <si>
    <t xml:space="preserve"> Pašnovērtējuma jautājumi pašvaldību kapitālsabiedrību savas darbības novērtēšanai saskaņā ar Valsts kontroles revīzijā izmantoto pieeju un kritērijiem</t>
  </si>
  <si>
    <t>Katram rādītājam piešķir punktu skaitu tā, lai tie kopā nepārsniegtu maksimālo punktu skaitu, bet tie var būt atšķirīgi, ņemot vērā būtiskumu un kritērija izpildi.</t>
  </si>
  <si>
    <t xml:space="preserve">Vai kapitālsabiedrības valdei ir skaidrs kapitālsabiedrības darbības mērķis, uzdevumi, sasniedzamais rezultāts? </t>
  </si>
  <si>
    <t xml:space="preserve">Vai kapitālsabiedrības stratēģijas izpildes ikgadējais izvērtējums ir veikts objektīvi un tajā ir pilnīga un pamatota informācija, lai novērtētu kapitālsabiedrības darbu? </t>
  </si>
  <si>
    <t xml:space="preserve">Vai kapitālsabiedrība darbojas deleģējuma ietvaros un nesniedz ar pašvaldības funkcijām un pārvaldes uzdevumiem nesaistītus pakalpojumus? </t>
  </si>
  <si>
    <t xml:space="preserve">Vai kapitālsabiedrība sniedz iedzīvotājiem pakalpojumus, atbilstoši kapitālsabiedrības noteiktajiem mērķiem un kvalitātes rādītājiem? </t>
  </si>
  <si>
    <t xml:space="preserve">Vai kapitālsabiedrība sagatavo budžetu sasaistē ar stratēģiju, tajā noteiktajiem mērķiem un uzdevumiem? </t>
  </si>
  <si>
    <t xml:space="preserve">Vai sniegto pakalpojumu cenas tiek noteiktas pamatojoties uz objektīvām izmaksām un ekonomiski pamatoti? </t>
  </si>
  <si>
    <t xml:space="preserve">Vai kapitālsabiedrība sagatavo kvalitatīvus, pilnīgus un objektīvu informāciju saturošus normatīvajos aktos un pašvaldības kārtībā noteiktos pārskatus un atskaites? </t>
  </si>
  <si>
    <t xml:space="preserve">Vai kapitālsabiedrībā ir izveidota iekšējās kontroles sistēma un tiek nodrošināta kontrole pār finanšu līdzekļu likumīgu un lietderīgu izlietojumu? </t>
  </si>
  <si>
    <t xml:space="preserve">Vai auditos un revīzijās sniegtie ieteikumi tiek ieviesti pēc būtības, novēršot riskus un nepilnības, kā arī stiprinot iekšējās kontroles sistēmu? </t>
  </si>
  <si>
    <t xml:space="preserve">Vai ir publiskota visa informācija, kuras publiskošanu nosaka normatīvie akti? </t>
  </si>
  <si>
    <t>Paraksts</t>
  </si>
  <si>
    <t xml:space="preserve"> </t>
  </si>
  <si>
    <t>Kapitāla daļu turētāja vērtējums (paskaidrojums)_______________________________</t>
  </si>
  <si>
    <r>
      <t xml:space="preserve">Rādītāji </t>
    </r>
    <r>
      <rPr>
        <b/>
        <sz val="11"/>
        <color rgb="FF000000"/>
        <rFont val="Times New Roman"/>
        <family val="1"/>
        <charset val="186"/>
      </rPr>
      <t xml:space="preserve">(punkti) </t>
    </r>
  </si>
  <si>
    <t xml:space="preserve">Novērtējumam ir jābūt balstītam uz sasniegtajiem rezultātiem un saistītam ar konkrētiem valdes loceklim izvirzītiem mērķiem, ņemot vērā katra valdes locekļa atbildības jomu. </t>
  </si>
  <si>
    <t>Pašnovērtējuma jautājumi savas darbības novērtēšanai saskaņā ar Valsts kontroles revīzijā izmantoto pieeju un kritērijiem.</t>
  </si>
  <si>
    <r>
      <t xml:space="preserve">Citi rādītāji (likumā, pilnvarojuma līgumā noteiktās funkcijas) </t>
    </r>
    <r>
      <rPr>
        <sz val="11"/>
        <color rgb="FF000000"/>
        <rFont val="Times New Roman"/>
        <family val="1"/>
        <charset val="186"/>
      </rPr>
      <t>(maksimums 30 punkti)</t>
    </r>
  </si>
  <si>
    <t xml:space="preserve">Vai kapitālsabiedrības izdevumi un ienākumi tiek grāmatoti tā, lai iegūtu objektīvu informāciju par kapitālsabiedrības darbības izmaksām ? </t>
  </si>
  <si>
    <r>
      <t xml:space="preserve">Kapitālsabiedrības vidēja termiņa darbības stratēģijā (turpmāk-Stratēģija) noteikto </t>
    </r>
    <r>
      <rPr>
        <b/>
        <sz val="11"/>
        <color theme="1"/>
        <rFont val="Times New Roman"/>
        <family val="1"/>
        <charset val="186"/>
      </rPr>
      <t>finanšu mērķu</t>
    </r>
    <r>
      <rPr>
        <sz val="11"/>
        <color theme="1"/>
        <rFont val="Times New Roman"/>
        <family val="1"/>
        <charset val="186"/>
      </rPr>
      <t xml:space="preserve"> izpilde, salīdzinot ar iepriekšējo periodu un plānoto, to izpildes veidu, šķēršļiem, kas pilnībā vai daļēji neļāva tos izpildīt un priekšlikumiem šo šķēršļu novēršanai</t>
    </r>
  </si>
  <si>
    <r>
      <t xml:space="preserve">Kapitālsabiedrības Stratēģijā  noteikto </t>
    </r>
    <r>
      <rPr>
        <b/>
        <sz val="11"/>
        <color theme="1"/>
        <rFont val="Times New Roman"/>
        <family val="1"/>
        <charset val="186"/>
      </rPr>
      <t>nefinanšu mērķu</t>
    </r>
    <r>
      <rPr>
        <sz val="11"/>
        <color theme="1"/>
        <rFont val="Times New Roman"/>
        <family val="1"/>
        <charset val="186"/>
      </rPr>
      <t xml:space="preserve"> izpilde, salīdzinot ar iepriekšējo periodu un plānoto, to izpildes veidu, šķēršļiem, kas pilnībā vai daļēji neļāva tos izpildīt un priekšlikumiem šo šķēršļu novēršanai</t>
    </r>
  </si>
  <si>
    <r>
      <t xml:space="preserve">Kapitālsabiedrības </t>
    </r>
    <r>
      <rPr>
        <b/>
        <sz val="11"/>
        <color theme="1"/>
        <rFont val="Times New Roman"/>
        <family val="1"/>
        <charset val="186"/>
      </rPr>
      <t>darbības izvērtējums</t>
    </r>
    <r>
      <rPr>
        <sz val="11"/>
        <color theme="1"/>
        <rFont val="Times New Roman"/>
        <family val="1"/>
        <charset val="186"/>
      </rPr>
      <t xml:space="preserve"> pēc šādiem kritērijiem (ja attiecināms)</t>
    </r>
  </si>
  <si>
    <t xml:space="preserve">skat. termina skaidrojumu https://www.tiesibsargs.lv/lv/pages/cilvektiesibas/laba-parvaldiba/laba-parvaldiba  </t>
  </si>
  <si>
    <t>x</t>
  </si>
  <si>
    <t>Apraksta daļā veikt salīdzinošo analīzi arī ar vidējiem finanšu koeficientiem pamatnozarē, saskaņā ar Centrālās statistikas pārvaldes jaunākajiem datiem</t>
  </si>
  <si>
    <t>Kompensācijas (atlīdzības maksājumi)</t>
  </si>
  <si>
    <t xml:space="preserve">DOKUMENTS PARAKSTĪTS AR ELEKTRONISKO PARAKSTU </t>
  </si>
  <si>
    <r>
      <t>Saistību īpatsvars bilancē</t>
    </r>
    <r>
      <rPr>
        <sz val="11"/>
        <color theme="0" tint="-0.499984740745262"/>
        <rFont val="Times New Roman"/>
        <family val="1"/>
        <charset val="186"/>
      </rPr>
      <t xml:space="preserve"> (=visi kreditori/bilances aktīvs)</t>
    </r>
  </si>
  <si>
    <r>
      <t xml:space="preserve">Saistības pret pašu kapitālu </t>
    </r>
    <r>
      <rPr>
        <sz val="11"/>
        <color theme="0" tint="-0.499984740745262"/>
        <rFont val="Times New Roman"/>
        <family val="1"/>
        <charset val="186"/>
      </rPr>
      <t>(=visi kreditori/pašu kapitāls)</t>
    </r>
  </si>
  <si>
    <t xml:space="preserve">Vidējais nodarbināto skaits, neskaitot valdi </t>
  </si>
  <si>
    <t xml:space="preserve">3. Izmaksu samazinājums par 10% (0-10 punkti) </t>
  </si>
  <si>
    <t xml:space="preserve">4. Klientu piesaiste, …….jauni klienti/( vai cita nefinanšu mērķa izpilde) (0-10 punkti) </t>
  </si>
  <si>
    <t xml:space="preserve">5. Klientu apmierinātība, ….% (0-5 punkti) </t>
  </si>
  <si>
    <t xml:space="preserve">6. Darbinieku apmierinātība, ……% (0-5 punkti) </t>
  </si>
  <si>
    <t xml:space="preserve">1. Līderība (0-5 punkti) </t>
  </si>
  <si>
    <t xml:space="preserve">2. Cilvēkresursu vadība (0-5 punkti) </t>
  </si>
  <si>
    <t>6.</t>
  </si>
  <si>
    <r>
      <t>Bruto rentabilitāte (</t>
    </r>
    <r>
      <rPr>
        <sz val="11"/>
        <color theme="0" tint="-0.499984740745262"/>
        <rFont val="Times New Roman"/>
        <family val="1"/>
        <charset val="186"/>
      </rPr>
      <t>=Bruto peļņa/Neto apgrozījums x 100)</t>
    </r>
  </si>
  <si>
    <r>
      <t>EBITDA rentabilitāte (</t>
    </r>
    <r>
      <rPr>
        <sz val="11"/>
        <color theme="0" tint="-0.499984740745262"/>
        <rFont val="Times New Roman"/>
        <family val="1"/>
        <charset val="186"/>
      </rPr>
      <t>=peļņa pirms %, nodokļiem un amortizācijas/Neto apgrozījums x 100)</t>
    </r>
  </si>
  <si>
    <r>
      <t>Pašu kapitāla atdeve (finansiālā rentabilitāte), ROE</t>
    </r>
    <r>
      <rPr>
        <sz val="11"/>
        <color theme="0" tint="-0.499984740745262"/>
        <rFont val="Times New Roman"/>
        <family val="1"/>
        <charset val="186"/>
      </rPr>
      <t>(=Neto peļņa/pašu kapitāla gada vidējā summa x 100)</t>
    </r>
  </si>
  <si>
    <r>
      <t>Neto rentabilitāte (komerciālā)  (</t>
    </r>
    <r>
      <rPr>
        <sz val="11"/>
        <color theme="0" tint="-0.499984740745262"/>
        <rFont val="Times New Roman"/>
        <family val="1"/>
        <charset val="186"/>
      </rPr>
      <t>=Neto peļņa/Neto apgrozījums x 100)</t>
    </r>
  </si>
  <si>
    <t>t.sk. ilgtermiņa</t>
  </si>
  <si>
    <t>t.sk. īstermiņa</t>
  </si>
  <si>
    <t>Debitoru īpatsvars bilancē</t>
  </si>
  <si>
    <r>
      <t xml:space="preserve">Aprēķini par kompensācijas atbilstību  EK lēmumā* noteiktajām prasībām, t.i. nepastāv </t>
    </r>
    <r>
      <rPr>
        <u/>
        <sz val="11"/>
        <color theme="1"/>
        <rFont val="Times New Roman"/>
        <family val="1"/>
        <charset val="186"/>
      </rPr>
      <t>pārkompensēšanas risks</t>
    </r>
    <r>
      <rPr>
        <sz val="11"/>
        <color theme="1"/>
        <rFont val="Times New Roman"/>
        <family val="1"/>
        <charset val="186"/>
      </rPr>
      <t xml:space="preserve"> (EK lēmuma 5.pants) un piešķirtā kompensācija nepārsniedz 15 miljonu </t>
    </r>
    <r>
      <rPr>
        <i/>
        <sz val="11"/>
        <color theme="1"/>
        <rFont val="Times New Roman"/>
        <family val="1"/>
        <charset val="186"/>
      </rPr>
      <t>euro</t>
    </r>
    <r>
      <rPr>
        <sz val="11"/>
        <color theme="1"/>
        <rFont val="Times New Roman"/>
        <family val="1"/>
        <charset val="186"/>
      </rPr>
      <t xml:space="preserve"> griestus  (EK lēmuma 2.panta 1.punkts).</t>
    </r>
  </si>
  <si>
    <t>1.pielikums rīkojumam</t>
  </si>
  <si>
    <t>2.pielikums rīkojumam</t>
  </si>
  <si>
    <t>https://data.stat.gov.lv/pxweb/lv/OSP_PUB/START__ENT__UF__UFF/UFF050/table/tableViewLayout1/</t>
  </si>
  <si>
    <t>Ja attiecināms, pievienot informāciju</t>
  </si>
  <si>
    <t>Ja attiecināms, pievienot aprēķinu</t>
  </si>
  <si>
    <t>Ja rezultāts &lt; -0,5, ir GNU. Ja rezultāts X ≥ -0,5 , tad uzņēmums nav grūtībās nonācis</t>
  </si>
  <si>
    <t>Par informācijas sniegšanu kapitālsabiedrību darbības rezultātu izvērtēšanai</t>
  </si>
  <si>
    <r>
      <t xml:space="preserve">Neto apgrozījums, </t>
    </r>
    <r>
      <rPr>
        <i/>
        <sz val="11"/>
        <color theme="1"/>
        <rFont val="Times New Roman"/>
        <family val="1"/>
        <charset val="186"/>
      </rPr>
      <t>euro</t>
    </r>
  </si>
  <si>
    <r>
      <t xml:space="preserve">Kreditori, </t>
    </r>
    <r>
      <rPr>
        <i/>
        <sz val="11"/>
        <rFont val="Times New Roman"/>
        <family val="1"/>
        <charset val="186"/>
      </rPr>
      <t>euro</t>
    </r>
  </si>
  <si>
    <r>
      <t xml:space="preserve">Pamatkapitāls, </t>
    </r>
    <r>
      <rPr>
        <i/>
        <sz val="11"/>
        <rFont val="Times New Roman"/>
        <family val="1"/>
        <charset val="186"/>
      </rPr>
      <t>euro</t>
    </r>
  </si>
  <si>
    <r>
      <t xml:space="preserve">Naudas plūsma no pamatdarbības, </t>
    </r>
    <r>
      <rPr>
        <i/>
        <sz val="11"/>
        <color theme="1"/>
        <rFont val="Times New Roman"/>
        <family val="1"/>
        <charset val="186"/>
      </rPr>
      <t>euro</t>
    </r>
  </si>
  <si>
    <r>
      <t xml:space="preserve">Bruto atlīdzība vidēji mēnesī 1 darbiniekam, neskaitot valdi,  </t>
    </r>
    <r>
      <rPr>
        <i/>
        <sz val="11"/>
        <rFont val="Times New Roman"/>
        <family val="1"/>
        <charset val="186"/>
      </rPr>
      <t>euro</t>
    </r>
  </si>
  <si>
    <r>
      <t xml:space="preserve">Izmaksātās dividendes pašvaldībai, </t>
    </r>
    <r>
      <rPr>
        <i/>
        <sz val="11"/>
        <rFont val="Times New Roman"/>
        <family val="1"/>
        <charset val="186"/>
      </rPr>
      <t>euro</t>
    </r>
  </si>
  <si>
    <r>
      <t xml:space="preserve">Veiktie maksājumi valsts  budžetā (tai skaitā atskaitījumi un nodokļu maksājumi), </t>
    </r>
    <r>
      <rPr>
        <i/>
        <sz val="11"/>
        <rFont val="Times New Roman"/>
        <family val="1"/>
        <charset val="186"/>
      </rPr>
      <t>euro</t>
    </r>
  </si>
  <si>
    <r>
      <t xml:space="preserve">Veiktie maksājumi pašvaldības  budžetā (tai skaitā atskaitījumi un nodokļu maksājumi), </t>
    </r>
    <r>
      <rPr>
        <i/>
        <sz val="11"/>
        <rFont val="Times New Roman"/>
        <family val="1"/>
        <charset val="186"/>
      </rPr>
      <t>euro</t>
    </r>
  </si>
  <si>
    <r>
      <t xml:space="preserve">No pašvaldības budžeta saņemtais finansējums, </t>
    </r>
    <r>
      <rPr>
        <i/>
        <sz val="11"/>
        <rFont val="Times New Roman"/>
        <family val="1"/>
        <charset val="186"/>
      </rPr>
      <t>euro</t>
    </r>
  </si>
  <si>
    <t>Vai SIA nav grūtībās nonācis uzņēmums?  (=(Zaudējumi vai peļņa +rezerve)/pamatkapitāls)</t>
  </si>
  <si>
    <r>
      <t xml:space="preserve">Skaidrojumi par </t>
    </r>
    <r>
      <rPr>
        <b/>
        <sz val="11"/>
        <rFont val="Times New Roman"/>
        <family val="1"/>
        <charset val="186"/>
      </rPr>
      <t>katru būtisku novirz</t>
    </r>
    <r>
      <rPr>
        <sz val="11"/>
        <rFont val="Times New Roman"/>
        <family val="1"/>
        <charset val="186"/>
      </rPr>
      <t xml:space="preserve">i/priekšlikumi </t>
    </r>
    <r>
      <rPr>
        <i/>
        <sz val="11"/>
        <rFont val="Times New Roman"/>
        <family val="1"/>
        <charset val="186"/>
      </rPr>
      <t>(obligāti aizpildāmi)</t>
    </r>
  </si>
  <si>
    <r>
      <t xml:space="preserve">Pārdotās produkcijas ražošanas izmaksas, </t>
    </r>
    <r>
      <rPr>
        <i/>
        <sz val="11"/>
        <rFont val="Times New Roman"/>
        <family val="1"/>
        <charset val="186"/>
      </rPr>
      <t>euro</t>
    </r>
  </si>
  <si>
    <r>
      <t xml:space="preserve">Bruto peļņa vai zaudējumi, </t>
    </r>
    <r>
      <rPr>
        <i/>
        <sz val="11"/>
        <rFont val="Times New Roman"/>
        <family val="1"/>
        <charset val="186"/>
      </rPr>
      <t>euro</t>
    </r>
  </si>
  <si>
    <r>
      <t>Administrācijas izmaksas,</t>
    </r>
    <r>
      <rPr>
        <i/>
        <sz val="11"/>
        <rFont val="Times New Roman"/>
        <family val="1"/>
        <charset val="186"/>
      </rPr>
      <t xml:space="preserve"> euro</t>
    </r>
  </si>
  <si>
    <r>
      <t xml:space="preserve">Neto peļņa vai zaudējumi, </t>
    </r>
    <r>
      <rPr>
        <i/>
        <sz val="11"/>
        <rFont val="Times New Roman"/>
        <family val="1"/>
        <charset val="186"/>
      </rPr>
      <t>euro</t>
    </r>
  </si>
  <si>
    <r>
      <t xml:space="preserve">Debitori, </t>
    </r>
    <r>
      <rPr>
        <i/>
        <sz val="11"/>
        <rFont val="Times New Roman"/>
        <family val="1"/>
        <charset val="186"/>
      </rPr>
      <t>euro</t>
    </r>
  </si>
  <si>
    <r>
      <t xml:space="preserve">Pašu kapitāls, </t>
    </r>
    <r>
      <rPr>
        <i/>
        <sz val="11"/>
        <rFont val="Times New Roman"/>
        <family val="1"/>
        <charset val="186"/>
      </rPr>
      <t>euro</t>
    </r>
  </si>
  <si>
    <r>
      <t xml:space="preserve">Procentu maksājumi, </t>
    </r>
    <r>
      <rPr>
        <i/>
        <sz val="11"/>
        <rFont val="Times New Roman"/>
        <family val="1"/>
        <charset val="186"/>
      </rPr>
      <t>euro</t>
    </r>
  </si>
  <si>
    <r>
      <t xml:space="preserve">Amortizācijas atskaitījumi, </t>
    </r>
    <r>
      <rPr>
        <i/>
        <sz val="11"/>
        <rFont val="Times New Roman"/>
        <family val="1"/>
        <charset val="186"/>
      </rPr>
      <t>euro</t>
    </r>
  </si>
  <si>
    <r>
      <t xml:space="preserve">Uzņēmumu ienākuma nodoklis, </t>
    </r>
    <r>
      <rPr>
        <i/>
        <sz val="11"/>
        <rFont val="Times New Roman"/>
        <family val="1"/>
        <charset val="186"/>
      </rPr>
      <t>euro</t>
    </r>
    <r>
      <rPr>
        <sz val="11"/>
        <rFont val="Times New Roman"/>
        <family val="1"/>
        <charset val="186"/>
      </rPr>
      <t> </t>
    </r>
  </si>
  <si>
    <t>Atskaite par  finanšu darbības efektivitātes un vidēja termiņa darbības stratēģijā noteikto finanšu un nefinanšu mērķu sasniegšanu 2025.gadā</t>
  </si>
  <si>
    <t xml:space="preserve">2024.gada faktiskā izpilde </t>
  </si>
  <si>
    <t>2025.gada plāns</t>
  </si>
  <si>
    <t>2025.gada faktiskā izpilde</t>
  </si>
  <si>
    <t xml:space="preserve">Valdes priekšlikumi par pasākumiem, kas nodrošinātu aktīvu atdeves un vērtības pieaugumu, kā arī Stratēģijā noteikto mērķu sasniegšanai 2026.gadā. </t>
  </si>
  <si>
    <t>Informācija par kompensācijām (atlīdzības maksājumiem), kas saņemtas 2023.-2025. gadā par pakalpojuma ar vispārēju tautsaimniecisku nozīmi sniegšanu</t>
  </si>
  <si>
    <t xml:space="preserve">2025. gadā </t>
  </si>
  <si>
    <t>SIA "Vidusdaugavas SPAAO" finanšu un saimnieciskās darbības 2025.gadā izvērtējums</t>
  </si>
  <si>
    <t>SIA "Vidusdaugavas SPAAO" valde</t>
  </si>
  <si>
    <t>Aleksejs Jankovskis</t>
  </si>
  <si>
    <t>SIA "Vidusdaugavas SPAAO" valdes darbības rezultātu pašnovērtējums</t>
  </si>
  <si>
    <t>Vārds, uzvārds Aleksejs Jankovskis</t>
  </si>
  <si>
    <t>SIA "VIDUSDAUGAVAS SPAAO"</t>
  </si>
  <si>
    <r>
      <t>Kopējās likviditātes koeficients (</t>
    </r>
    <r>
      <rPr>
        <sz val="11"/>
        <color theme="0" tint="-0.499984740745262"/>
        <rFont val="Times New Roman"/>
        <family val="1"/>
        <charset val="186"/>
      </rPr>
      <t>= apgrozāmie līdzekļi/īstermiņa saistības)</t>
    </r>
    <r>
      <rPr>
        <sz val="11"/>
        <color theme="1"/>
        <rFont val="Times New Roman"/>
        <family val="1"/>
        <charset val="186"/>
      </rPr>
      <t>, reizes</t>
    </r>
  </si>
  <si>
    <t>Informācijas publiskošana, uzņēmuma mājaslapas regulāra aktualizēšana ar jaunāko informāciju. 2025.gada nogalē tika izveidota uzņēmuma oficiālā Facebook lapa, kas kalpo kā papildu komunikācijas kanāls sabiedrības informēšanai par uzņēmuma aktualitātēm, pakalpojumiem un plānotajām aktivitātēm. Turpmāk sociālo tīklu platforma tiks mērķtiecīgi izmantota arī sabiedrības izglītošanai vides jautājumos, veicinot izpratni par atbildīgu atkritumu apsaimniekošanu un ilgtspējīgu rīcību.</t>
  </si>
  <si>
    <t>Pārskata periodā uzņēmums nodrošināja darba vidi atbilstoši darba aizsardzības normatīvo aktu prasībām, īstenojot darba vides risku novērtēšanu, tika nodrošināti nepieciešamie individuālie aizsardzības līdzekļi un darba aprīkojums. Vienlaikus tika veikti ieguldījumi darba apstākļu uzlabošanā un ergonomiskas, drošas un veselībai nekaitīgas darba vides uzturēšanā. Darbiniekiem tika apmaksāta obligātās veselības pārbaudes veikšana.</t>
  </si>
  <si>
    <t>2025.gada 1.decembrī tika noslēgts Līgums par Eiropas Savienības fonda projekta īstenošanu Nr. 2.2.2.1/3/25/I/004 par Nešķirotu sadzīves atkritumu šķirošanas līnijas atjaunošana un modernizācija sadzīves atkritumu apglabāšanas poligonā “Dziļā vāda”, atbalsta summa no Eiropas Savienības paredzēta ne lielāka kā 2700000.00 EUR (divi miljoni septiņi simti tūkstoši eiro un 00 centi), 81.7% no attiecinājamiem izdevumiem.</t>
  </si>
  <si>
    <t>Saistības samazinās, kas norāda uz finanšu stabilitātes uzlabošanos.</t>
  </si>
  <si>
    <t>ROE ir vērojams straujš pieaugums, kurš radies pamatlīdzekļu pārvērtēšanas rezultātā.</t>
  </si>
  <si>
    <t>Sasniegts</t>
  </si>
  <si>
    <t>Ilgtermiņa kreditoru saistības ir samazinājušās saistībā ar aizņēmuma pamatsummas pakāpenisku atmaksu saskaņā ar noslēgtā aizdevuma līguma nosacījumiem.</t>
  </si>
  <si>
    <t>Parādu slogs samazinās, tas saistīts ar pakāpenisku kredīta atmaksu.</t>
  </si>
  <si>
    <t>Uzņēmums vairs nav uzskatāms par grūtībās nonākušu.</t>
  </si>
  <si>
    <t>Vid. fin. koef.. pamatnozarē, saskaņā ar CSP jaunākajiem datiem</t>
  </si>
  <si>
    <t>1.114 reizes</t>
  </si>
  <si>
    <t>0.509 reizes</t>
  </si>
  <si>
    <t>1.726 reizes</t>
  </si>
  <si>
    <t>Administrācijas personāla izmaksu pieaugums radies LIFE projekta izmaksu personāla pārdales un uzskaites precizēšanas rezultātā.</t>
  </si>
  <si>
    <t>Rādītājs uzlabojies, taču vēljoprojām nesasniedz normu (≥1.0).</t>
  </si>
  <si>
    <t>Stabila pieauguma tendence.</t>
  </si>
  <si>
    <t>Rādītājs samazinās, mazinot finanšu risku.</t>
  </si>
  <si>
    <r>
      <t xml:space="preserve">Mērķis 2 </t>
    </r>
    <r>
      <rPr>
        <sz val="11"/>
        <color theme="1"/>
        <rFont val="Times New Roman"/>
        <family val="1"/>
        <charset val="186"/>
      </rPr>
      <t xml:space="preserve">Pārskata gada peļņa/zaudējumi (izmaiņas salīdzinot ar iepriekšējo gadu), % </t>
    </r>
    <r>
      <rPr>
        <sz val="11"/>
        <color theme="0" tint="-0.34998626667073579"/>
        <rFont val="Times New Roman"/>
        <family val="1"/>
        <charset val="186"/>
      </rPr>
      <t>- vismaz +5%</t>
    </r>
  </si>
  <si>
    <r>
      <t>Mērķis 1</t>
    </r>
    <r>
      <rPr>
        <sz val="11"/>
        <color theme="1"/>
        <rFont val="Times New Roman"/>
        <family val="1"/>
        <charset val="186"/>
      </rPr>
      <t xml:space="preserve"> Neto apgrozījuma (izmaiņas salīdzinot ar iepriekšējo gadu), % </t>
    </r>
    <r>
      <rPr>
        <sz val="11"/>
        <color theme="0" tint="-0.499984740745262"/>
        <rFont val="Times New Roman"/>
        <family val="1"/>
        <charset val="186"/>
      </rPr>
      <t>- vismaz +5%</t>
    </r>
  </si>
  <si>
    <r>
      <t xml:space="preserve">Mērķis 3 </t>
    </r>
    <r>
      <rPr>
        <sz val="11"/>
        <color theme="1"/>
        <rFont val="Times New Roman"/>
        <family val="1"/>
        <charset val="186"/>
      </rPr>
      <t>Debitoru parādi</t>
    </r>
    <r>
      <rPr>
        <sz val="11"/>
        <rFont val="Times New Roman"/>
        <family val="1"/>
        <charset val="186"/>
      </rPr>
      <t xml:space="preserve"> (izmaiņas salīdzinot ar iepriekšējo gadu), %</t>
    </r>
    <r>
      <rPr>
        <sz val="11"/>
        <color theme="0" tint="-0.34998626667073579"/>
        <rFont val="Times New Roman"/>
        <family val="1"/>
        <charset val="186"/>
      </rPr>
      <t xml:space="preserve"> - vismaz -10%</t>
    </r>
  </si>
  <si>
    <r>
      <t xml:space="preserve">Mērķis 4 </t>
    </r>
    <r>
      <rPr>
        <sz val="11"/>
        <color theme="1"/>
        <rFont val="Times New Roman"/>
        <family val="1"/>
        <charset val="186"/>
      </rPr>
      <t>Likviditātes koeficients</t>
    </r>
    <r>
      <rPr>
        <sz val="11"/>
        <color theme="0" tint="-0.34998626667073579"/>
        <rFont val="Times New Roman"/>
        <family val="1"/>
        <charset val="186"/>
      </rPr>
      <t xml:space="preserve"> - ne mazāk kā 1</t>
    </r>
  </si>
  <si>
    <r>
      <t xml:space="preserve">Mērķis 5 </t>
    </r>
    <r>
      <rPr>
        <sz val="11"/>
        <color theme="1"/>
        <rFont val="Times New Roman"/>
        <family val="1"/>
        <charset val="186"/>
      </rPr>
      <t>Neto (komerciālā) rentabilitāte</t>
    </r>
    <r>
      <rPr>
        <sz val="11"/>
        <color theme="0" tint="-0.34998626667073579"/>
        <rFont val="Times New Roman"/>
        <family val="1"/>
        <charset val="186"/>
      </rPr>
      <t xml:space="preserve"> - ne mazāk kā 2</t>
    </r>
  </si>
  <si>
    <r>
      <t>Mērķis 1</t>
    </r>
    <r>
      <rPr>
        <sz val="11"/>
        <rFont val="Times New Roman"/>
        <family val="1"/>
        <charset val="186"/>
      </rPr>
      <t xml:space="preserve"> Investīcijas uzņēmuma attīstībai (ne mazāk kā 60 000 EUR)</t>
    </r>
  </si>
  <si>
    <r>
      <t xml:space="preserve">Mērķis 3 </t>
    </r>
    <r>
      <rPr>
        <sz val="11"/>
        <rFont val="Times New Roman"/>
        <family val="1"/>
        <charset val="186"/>
      </rPr>
      <t>Darbiniekiem pieejamas drošas vides, labu darba apstākļu nodrošināšana (ne mazāk kā 7000 EUR)</t>
    </r>
  </si>
  <si>
    <r>
      <t>Mērķis 4</t>
    </r>
    <r>
      <rPr>
        <sz val="11"/>
        <rFont val="Times New Roman"/>
        <family val="1"/>
        <charset val="186"/>
      </rPr>
      <t xml:space="preserve"> Sabiedrības izglītošana vides jautājumos</t>
    </r>
  </si>
  <si>
    <r>
      <t xml:space="preserve">Mērķis 5 </t>
    </r>
    <r>
      <rPr>
        <sz val="11"/>
        <rFont val="Times New Roman"/>
        <family val="1"/>
        <charset val="186"/>
      </rPr>
      <t>Dalība ar atkritumu šķirošanu saistītos pasākumos</t>
    </r>
  </si>
  <si>
    <r>
      <t>Mērķis 2</t>
    </r>
    <r>
      <rPr>
        <sz val="11"/>
        <rFont val="Times New Roman"/>
        <family val="1"/>
        <charset val="186"/>
      </rPr>
      <t xml:space="preserve"> Apglabājamo atkrituma apjoma samazināšana ne mazāk kā 5%</t>
    </r>
  </si>
  <si>
    <t>0 - nē. Samazinājās NSA apjoms.</t>
  </si>
  <si>
    <t>4 - daļēji. Būtiski palielinājās atkritumu nodošana pārstrādei izmaksas, samazinājās NSA apjoms.</t>
  </si>
  <si>
    <t>2 - nē. Būtiski palielinājās atkritumu nodošana pārstrādei izmaksas</t>
  </si>
  <si>
    <t xml:space="preserve">6 - daļēji. </t>
  </si>
  <si>
    <t>5 - jā</t>
  </si>
  <si>
    <t>Apraksts, piezīmes (salīdzinājumā ar 2024.gadu)</t>
  </si>
  <si>
    <t>Apraksts, piezīmes (salīdzinājumā ar plānu)</t>
  </si>
  <si>
    <t>Sasniegts. Tika palielinātas sniegto pakalpojumu cenas.</t>
  </si>
  <si>
    <t>(-) 126523 EUR (-) 3.52%</t>
  </si>
  <si>
    <t>(+) 306078 EUR (+) 9.68%</t>
  </si>
  <si>
    <t>(+) 2146 EUR (+) 12%</t>
  </si>
  <si>
    <t>Sasniegts. Pārskata 2025.gada zaudējumi samazinājušies par 12%.</t>
  </si>
  <si>
    <t>(-) 132 106 EUR (-) 113.53%</t>
  </si>
  <si>
    <t>Nav sasniegts. Debitoru parādi ir pieauguši saistībā ar pakalpojumu cenu kāpumu.</t>
  </si>
  <si>
    <t>(+) 95 534 EUR (+) 27.48%</t>
  </si>
  <si>
    <t>(+) 27 720 EUR (+) 6.67%</t>
  </si>
  <si>
    <t>Nav sasniegts. Rādītājs uzlabojies, taču vēljoprojām nesasniedz normu (≥1.0).</t>
  </si>
  <si>
    <t>(+) 0.04 EUR (+) 16 %</t>
  </si>
  <si>
    <t>(-) 0.1 EUR (-) 25.64%</t>
  </si>
  <si>
    <t>Nav sasniegts. Neliels uzlabojums, bet uzņēmums joprojām strādā ar negatīvu tīro peļņu.</t>
  </si>
  <si>
    <t>(-) 3.69 %</t>
  </si>
  <si>
    <t>(+) 0.12 %</t>
  </si>
  <si>
    <t>(+) 328 425 EUR (+) 10.95%</t>
  </si>
  <si>
    <t>(+) 93 138 EUR (+) 2.88%</t>
  </si>
  <si>
    <t>(-) 22 347 EUR (-) 13.76 %</t>
  </si>
  <si>
    <t>(-) 219 661 EUR (-) 61.07%</t>
  </si>
  <si>
    <t>(+) 15 891 EUR (+) 11.88%</t>
  </si>
  <si>
    <t>(-) 16 262 EUR (-) 9.80 %</t>
  </si>
  <si>
    <t>(-) 782 502 EUR (-) 10.15 %</t>
  </si>
  <si>
    <t>(-) 238 010 EUR (-) 3.32 %</t>
  </si>
  <si>
    <t>(-) 653 296 EUR (-) 10.96 %</t>
  </si>
  <si>
    <t>(-)  EUR (-) 6.27 %</t>
  </si>
  <si>
    <t>(-) 129 206 EUR (-) 7.37 %</t>
  </si>
  <si>
    <t>(+) 117 147 EUR (+) 7.77 %</t>
  </si>
  <si>
    <t>(+) 1 418 869 EUR (+)  190.94%</t>
  </si>
  <si>
    <t>(+) 1 289 617 EUR (+) 210.09 %</t>
  </si>
  <si>
    <t>(-) 37 689 EUR (-) 31.53 %</t>
  </si>
  <si>
    <t>(-) 36 845 EUR (-) 31.05 %</t>
  </si>
  <si>
    <t>(+) 140 769 EUR (+) 70.15 %</t>
  </si>
  <si>
    <t>(+) 145 840 EUR (+) 74.56 %</t>
  </si>
  <si>
    <t>2025.gadā PL pārvērtēšana</t>
  </si>
  <si>
    <t>Pašu kapitāls pieaugums saisīts ar PL pārvērtēšanu 2025.gadā</t>
  </si>
  <si>
    <t>0.25 reizes</t>
  </si>
  <si>
    <t>(-) 273 655 EUR (-) 59.13 %</t>
  </si>
  <si>
    <t>(-) 238 881 EUR (-) 55.81 %</t>
  </si>
  <si>
    <t>(-) 1</t>
  </si>
  <si>
    <t>(+) 199 EUR</t>
  </si>
  <si>
    <t>(+) 5</t>
  </si>
  <si>
    <t>(+) 171 EUR</t>
  </si>
  <si>
    <t>Bruto atlīdzība uz vienu darbinieku ir pieaugusi saistībā ar minimālās algas pieaugumu, kā arī LIFE projekta izmaksu personāla pārdales un uzskaites precizēšanas rezultātā.</t>
  </si>
  <si>
    <t>(-) 103 450 EUR (-) 4.89 %</t>
  </si>
  <si>
    <t>(-) 786 892 EUR (-) 28.10 %</t>
  </si>
  <si>
    <t>Veiktie maksājumi valsts budžetā ir samazinājušies sakarā ar atkritumu nodošanu reģenerācijai, tādējādi samazinot aprēķināto DRN.</t>
  </si>
  <si>
    <t>nav GNU</t>
  </si>
  <si>
    <t>Apglabājamo atkritumu apjoms samazinājies par 15.94% , salīdzinājumā ar 2024.gadu</t>
  </si>
  <si>
    <t>Regulāri dalība LASUA valdes sēdēs un atkritumu nozares ikgadējā seminārā, dalība LIFE programmas partneru un projekta vadības grupas sanāksmēs. Dalība pašvaldības savienības darba grupā par atkritumu nozares attīstību Latvijā.</t>
  </si>
  <si>
    <t>vadības process balstīts uz atklātību, atbildīgumu un ētiku, lietderību un saskaņotību, darbinieku izglītošanu</t>
  </si>
  <si>
    <t>Operatīvi reaģēt uz mainīgām tirgus izmaiņām, reaģēt uz cenu kāpumu, vajadzības gadījumā pārskatīt NSA tarifu (šobrīd tiek pārskatīts NSA tarifa projekts), atkritumu apsaimniekošanas pakalpojuma maksu un pārējos izcenojumus par pakalpojumiem. Sabiedrībai ir jāuzlabo likviditātes risku, jo nav pietiekošu brīvo naudas līdzekļu.</t>
  </si>
  <si>
    <t>2026.gada 26.janvārī pabeigta un nodota ekspluatācijā gāzes savākšanas un utilizēšanas
sistēmas 1.kārtas izbūve 196 029.48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</si>
</sst>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charset val="186"/>
      <scheme val="minor"/>
    </font>
    <font>
      <sz val="12"/>
      <color theme="1"/>
      <name val="Times New Roman"/>
      <family val="1"/>
      <charset val="186"/>
    </font>
    <font>
      <sz val="12"/>
      <color rgb="FF000000"/>
      <name val="Times New Roman"/>
      <family val="1"/>
      <charset val="186"/>
    </font>
    <font>
      <sz val="11"/>
      <color theme="1"/>
      <name val="Times New Roman"/>
      <family val="1"/>
      <charset val="186"/>
    </font>
    <font>
      <u/>
      <sz val="11"/>
      <color theme="1"/>
      <name val="Times New Roman"/>
      <family val="1"/>
      <charset val="186"/>
    </font>
    <font>
      <b/>
      <sz val="11"/>
      <color theme="1"/>
      <name val="Times New Roman"/>
      <family val="1"/>
      <charset val="186"/>
    </font>
    <font>
      <b/>
      <sz val="12"/>
      <color theme="1"/>
      <name val="Times New Roman"/>
      <family val="1"/>
      <charset val="186"/>
    </font>
    <font>
      <i/>
      <sz val="11"/>
      <color rgb="FF000000"/>
      <name val="Times New Roman"/>
      <family val="1"/>
      <charset val="186"/>
    </font>
    <font>
      <sz val="11"/>
      <color rgb="FF000000"/>
      <name val="Times New Roman"/>
      <family val="1"/>
      <charset val="186"/>
    </font>
    <font>
      <sz val="10"/>
      <color theme="1"/>
      <name val="Times New Roman"/>
      <family val="1"/>
      <charset val="186"/>
    </font>
    <font>
      <i/>
      <sz val="10"/>
      <color rgb="FF000000"/>
      <name val="Times New Roman"/>
      <family val="1"/>
      <charset val="186"/>
    </font>
    <font>
      <u/>
      <sz val="10"/>
      <color rgb="FF0000FF"/>
      <name val="Times New Roman"/>
      <family val="1"/>
      <charset val="186"/>
    </font>
    <font>
      <sz val="10"/>
      <color rgb="FF000000"/>
      <name val="Times New Roman"/>
      <family val="1"/>
      <charset val="186"/>
    </font>
    <font>
      <b/>
      <sz val="11.5"/>
      <color rgb="FF000000"/>
      <name val="Times New Roman"/>
      <family val="1"/>
      <charset val="186"/>
    </font>
    <font>
      <sz val="11.5"/>
      <color rgb="FF000000"/>
      <name val="Times New Roman"/>
      <family val="1"/>
      <charset val="186"/>
    </font>
    <font>
      <b/>
      <sz val="11"/>
      <color rgb="FF000000"/>
      <name val="Times New Roman"/>
      <family val="1"/>
      <charset val="186"/>
    </font>
    <font>
      <i/>
      <sz val="11"/>
      <color rgb="FFBFBFBF"/>
      <name val="Times New Roman"/>
      <family val="1"/>
      <charset val="186"/>
    </font>
    <font>
      <u/>
      <sz val="11"/>
      <color rgb="FF000000"/>
      <name val="Times New Roman"/>
      <family val="1"/>
      <charset val="186"/>
    </font>
    <font>
      <i/>
      <sz val="11.5"/>
      <color rgb="FF000000"/>
      <name val="Times New Roman"/>
      <family val="1"/>
      <charset val="186"/>
    </font>
    <font>
      <i/>
      <sz val="11"/>
      <color theme="1"/>
      <name val="Times New Roman"/>
      <family val="1"/>
      <charset val="186"/>
    </font>
    <font>
      <sz val="11"/>
      <color theme="0" tint="-0.34998626667073579"/>
      <name val="Times New Roman"/>
      <family val="1"/>
      <charset val="186"/>
    </font>
    <font>
      <sz val="8"/>
      <name val="Calibri"/>
      <family val="2"/>
      <charset val="186"/>
      <scheme val="minor"/>
    </font>
    <font>
      <u/>
      <sz val="11"/>
      <color theme="10"/>
      <name val="Calibri"/>
      <family val="2"/>
      <charset val="186"/>
      <scheme val="minor"/>
    </font>
    <font>
      <sz val="11"/>
      <color rgb="FF222222"/>
      <name val="Times New Roman"/>
      <family val="1"/>
      <charset val="186"/>
    </font>
    <font>
      <sz val="12"/>
      <color rgb="FF1D3234"/>
      <name val="Times New Roman"/>
      <family val="1"/>
      <charset val="186"/>
    </font>
    <font>
      <b/>
      <sz val="12"/>
      <color rgb="FFA6A6A6"/>
      <name val="Times New Roman"/>
      <family val="1"/>
      <charset val="186"/>
    </font>
    <font>
      <sz val="11"/>
      <name val="Times New Roman"/>
      <family val="1"/>
      <charset val="186"/>
    </font>
    <font>
      <sz val="11"/>
      <color theme="0" tint="-0.499984740745262"/>
      <name val="Times New Roman"/>
      <family val="1"/>
      <charset val="186"/>
    </font>
    <font>
      <sz val="11"/>
      <color rgb="FF000000"/>
      <name val="Times New Roman"/>
      <family val="1"/>
    </font>
    <font>
      <sz val="11"/>
      <color theme="2" tint="-0.249977111117893"/>
      <name val="Times New Roman"/>
      <family val="1"/>
      <charset val="186"/>
    </font>
    <font>
      <sz val="11"/>
      <color rgb="FF9C6500"/>
      <name val="Calibri"/>
      <family val="2"/>
      <charset val="186"/>
      <scheme val="minor"/>
    </font>
    <font>
      <i/>
      <sz val="11"/>
      <name val="Times New Roman"/>
      <family val="1"/>
      <charset val="186"/>
    </font>
    <font>
      <b/>
      <sz val="11"/>
      <name val="Times New Roman"/>
      <family val="1"/>
      <charset val="186"/>
    </font>
    <font>
      <u/>
      <sz val="11"/>
      <color theme="10"/>
      <name val="Times New Roman"/>
      <family val="1"/>
      <charset val="186"/>
    </font>
    <font>
      <sz val="11"/>
      <color rgb="FFFF0000"/>
      <name val="Times New Roman"/>
      <family val="1"/>
      <charset val="186"/>
    </font>
    <font>
      <sz val="11"/>
      <color theme="1"/>
      <name val="Calibri"/>
      <family val="2"/>
      <charset val="186"/>
      <scheme val="minor"/>
    </font>
    <font>
      <sz val="9"/>
      <color theme="1"/>
      <name val="Times New Roman"/>
      <family val="1"/>
      <charset val="186"/>
    </font>
    <font>
      <sz val="9"/>
      <name val="Times New Roman"/>
      <family val="1"/>
      <charset val="186"/>
    </font>
  </fonts>
  <fills count="4">
    <fill>
      <patternFill patternType="none"/>
    </fill>
    <fill>
      <patternFill patternType="gray125"/>
    </fill>
    <fill>
      <patternFill patternType="solid">
        <fgColor rgb="FFFFEB9C"/>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22" fillId="0" borderId="0" applyNumberFormat="0" applyFill="0" applyBorder="0" applyAlignment="0" applyProtection="0"/>
    <xf numFmtId="0" fontId="30" fillId="2" borderId="0" applyNumberFormat="0" applyBorder="0" applyAlignment="0" applyProtection="0"/>
    <xf numFmtId="9" fontId="35" fillId="0" borderId="0" applyFont="0" applyFill="0" applyBorder="0" applyAlignment="0" applyProtection="0"/>
  </cellStyleXfs>
  <cellXfs count="198">
    <xf numFmtId="0" fontId="0" fillId="0" borderId="0" xfId="0"/>
    <xf numFmtId="0" fontId="3" fillId="0" borderId="0" xfId="0" applyFont="1"/>
    <xf numFmtId="0" fontId="3" fillId="0" borderId="1" xfId="0" applyFont="1" applyBorder="1"/>
    <xf numFmtId="0" fontId="6" fillId="0" borderId="0" xfId="0" applyFont="1"/>
    <xf numFmtId="0" fontId="3" fillId="0" borderId="7" xfId="0" applyFont="1" applyBorder="1"/>
    <xf numFmtId="0" fontId="3" fillId="0" borderId="8" xfId="0" applyFont="1" applyBorder="1"/>
    <xf numFmtId="0" fontId="3" fillId="0" borderId="9" xfId="0" applyFont="1" applyBorder="1"/>
    <xf numFmtId="0" fontId="3" fillId="0" borderId="11" xfId="0" applyFont="1" applyBorder="1"/>
    <xf numFmtId="0" fontId="3" fillId="0" borderId="12" xfId="0" applyFont="1" applyBorder="1"/>
    <xf numFmtId="0" fontId="3" fillId="0" borderId="16" xfId="0" applyFont="1" applyBorder="1"/>
    <xf numFmtId="0" fontId="3" fillId="0" borderId="17" xfId="0" applyFont="1" applyBorder="1"/>
    <xf numFmtId="0" fontId="3" fillId="0" borderId="0" xfId="0" applyFont="1" applyAlignment="1">
      <alignment wrapText="1"/>
    </xf>
    <xf numFmtId="0" fontId="9" fillId="0" borderId="0" xfId="0" applyFont="1" applyAlignment="1">
      <alignment horizontal="justify" vertical="center"/>
    </xf>
    <xf numFmtId="0" fontId="15" fillId="0" borderId="0" xfId="0" applyFont="1" applyAlignment="1">
      <alignment vertical="center"/>
    </xf>
    <xf numFmtId="0" fontId="17" fillId="0" borderId="0" xfId="0" applyFont="1" applyAlignme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1" xfId="0" applyFont="1" applyBorder="1" applyAlignment="1">
      <alignment vertical="center" wrapText="1"/>
    </xf>
    <xf numFmtId="0" fontId="8" fillId="0" borderId="1" xfId="0" applyFont="1" applyBorder="1" applyAlignment="1">
      <alignment vertical="center" wrapText="1"/>
    </xf>
    <xf numFmtId="0" fontId="14" fillId="0" borderId="1" xfId="0" applyFont="1" applyBorder="1" applyAlignment="1">
      <alignment vertical="center" wrapText="1"/>
    </xf>
    <xf numFmtId="0" fontId="8" fillId="0" borderId="6" xfId="0" applyFont="1" applyBorder="1" applyAlignment="1">
      <alignment vertical="center" wrapText="1"/>
    </xf>
    <xf numFmtId="0" fontId="15" fillId="0" borderId="19" xfId="0" applyFont="1" applyBorder="1" applyAlignment="1">
      <alignment vertical="center" wrapText="1"/>
    </xf>
    <xf numFmtId="0" fontId="2" fillId="0" borderId="21" xfId="0" applyFont="1" applyBorder="1" applyAlignment="1">
      <alignment vertical="center" wrapText="1"/>
    </xf>
    <xf numFmtId="0" fontId="16" fillId="0" borderId="1" xfId="0" applyFont="1" applyBorder="1" applyAlignment="1">
      <alignment vertical="center" wrapText="1"/>
    </xf>
    <xf numFmtId="0" fontId="8" fillId="0" borderId="27" xfId="0" applyFont="1" applyBorder="1" applyAlignment="1">
      <alignment vertical="center" wrapText="1"/>
    </xf>
    <xf numFmtId="0" fontId="16" fillId="0" borderId="27" xfId="0" applyFont="1" applyBorder="1" applyAlignment="1">
      <alignment vertical="center" wrapText="1"/>
    </xf>
    <xf numFmtId="0" fontId="16" fillId="0" borderId="5" xfId="0" applyFont="1" applyBorder="1" applyAlignment="1">
      <alignment vertical="center" wrapText="1"/>
    </xf>
    <xf numFmtId="0" fontId="18" fillId="0" borderId="0" xfId="0" applyFont="1" applyAlignment="1">
      <alignment vertical="center"/>
    </xf>
    <xf numFmtId="0" fontId="7" fillId="0" borderId="0" xfId="0" applyFont="1" applyAlignment="1">
      <alignment vertical="center"/>
    </xf>
    <xf numFmtId="0" fontId="15" fillId="0" borderId="27" xfId="0" applyFont="1" applyBorder="1" applyAlignment="1">
      <alignment horizontal="left" vertical="center" wrapText="1"/>
    </xf>
    <xf numFmtId="0" fontId="3" fillId="0" borderId="0" xfId="0" applyFont="1" applyAlignment="1">
      <alignment horizontal="right"/>
    </xf>
    <xf numFmtId="0" fontId="3" fillId="0" borderId="0" xfId="0" applyFont="1" applyAlignment="1">
      <alignment horizontal="left"/>
    </xf>
    <xf numFmtId="0" fontId="19" fillId="0" borderId="0" xfId="0" applyFont="1"/>
    <xf numFmtId="0" fontId="20" fillId="0" borderId="0" xfId="0" applyFont="1" applyAlignment="1">
      <alignment wrapText="1"/>
    </xf>
    <xf numFmtId="0" fontId="20" fillId="0" borderId="0" xfId="0" applyFont="1"/>
    <xf numFmtId="0" fontId="24" fillId="0" borderId="0" xfId="0" applyFont="1"/>
    <xf numFmtId="0" fontId="25" fillId="0" borderId="0" xfId="0" applyFont="1"/>
    <xf numFmtId="0" fontId="3" fillId="0" borderId="28" xfId="0" applyFont="1" applyBorder="1"/>
    <xf numFmtId="0" fontId="26" fillId="0" borderId="1" xfId="0" applyFont="1" applyBorder="1" applyAlignment="1">
      <alignment vertical="center" wrapText="1"/>
    </xf>
    <xf numFmtId="0" fontId="28" fillId="0" borderId="23" xfId="0" applyFont="1" applyBorder="1" applyAlignment="1">
      <alignment vertical="center" wrapText="1"/>
    </xf>
    <xf numFmtId="0" fontId="1" fillId="0" borderId="0" xfId="0" applyFont="1" applyAlignment="1">
      <alignment horizontal="justify" vertical="center"/>
    </xf>
    <xf numFmtId="0" fontId="3" fillId="0" borderId="3" xfId="0" applyFont="1" applyBorder="1" applyAlignment="1">
      <alignment horizontal="center" vertical="center"/>
    </xf>
    <xf numFmtId="0" fontId="33" fillId="0" borderId="0" xfId="1" applyFont="1" applyFill="1" applyAlignment="1">
      <alignment horizontal="center" wrapText="1"/>
    </xf>
    <xf numFmtId="0" fontId="33" fillId="0" borderId="0" xfId="1" applyFont="1" applyAlignment="1">
      <alignment horizontal="center" wrapText="1"/>
    </xf>
    <xf numFmtId="0" fontId="34" fillId="0" borderId="0" xfId="0" applyFont="1"/>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16"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29" xfId="0" applyFont="1" applyBorder="1" applyAlignment="1">
      <alignment vertical="center" wrapText="1"/>
    </xf>
    <xf numFmtId="0" fontId="3" fillId="0" borderId="1" xfId="0" applyFont="1" applyBorder="1" applyAlignment="1">
      <alignment vertical="center" wrapText="1"/>
    </xf>
    <xf numFmtId="2" fontId="3" fillId="0" borderId="0" xfId="0" applyNumberFormat="1" applyFont="1"/>
    <xf numFmtId="0" fontId="3" fillId="0" borderId="13" xfId="0" applyFont="1" applyBorder="1" applyAlignment="1">
      <alignment horizontal="left" vertical="center"/>
    </xf>
    <xf numFmtId="0" fontId="3" fillId="0" borderId="9" xfId="0" applyFont="1" applyBorder="1" applyAlignment="1">
      <alignment vertical="center" wrapText="1"/>
    </xf>
    <xf numFmtId="0" fontId="3" fillId="0" borderId="39" xfId="0" applyFont="1" applyBorder="1"/>
    <xf numFmtId="0" fontId="3" fillId="0" borderId="35" xfId="0" applyFont="1" applyBorder="1"/>
    <xf numFmtId="0" fontId="3" fillId="0" borderId="29" xfId="0" applyFont="1" applyBorder="1"/>
    <xf numFmtId="0" fontId="3" fillId="0" borderId="5" xfId="0" applyFont="1" applyBorder="1"/>
    <xf numFmtId="0" fontId="3" fillId="0" borderId="29" xfId="0" applyFont="1" applyBorder="1" applyAlignment="1">
      <alignment horizontal="right" vertical="center" wrapText="1"/>
    </xf>
    <xf numFmtId="0" fontId="3" fillId="0" borderId="39" xfId="0" applyFont="1" applyBorder="1" applyAlignment="1">
      <alignment horizontal="right" vertical="center"/>
    </xf>
    <xf numFmtId="0" fontId="3" fillId="0" borderId="37" xfId="0" applyFont="1" applyBorder="1" applyAlignment="1">
      <alignment horizontal="right" vertical="center" wrapText="1"/>
    </xf>
    <xf numFmtId="0" fontId="3" fillId="0" borderId="35" xfId="0" applyFont="1" applyBorder="1" applyAlignment="1">
      <alignment horizontal="right" vertical="center"/>
    </xf>
    <xf numFmtId="0" fontId="26" fillId="0" borderId="37" xfId="0" applyFont="1" applyBorder="1" applyAlignment="1">
      <alignment horizontal="righ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8" xfId="0" applyFont="1" applyBorder="1" applyAlignment="1">
      <alignment horizontal="center" vertical="center" wrapText="1"/>
    </xf>
    <xf numFmtId="0" fontId="26" fillId="0" borderId="4" xfId="0" applyFont="1" applyBorder="1" applyAlignment="1">
      <alignment horizontal="center" vertical="center" wrapText="1"/>
    </xf>
    <xf numFmtId="0" fontId="3" fillId="0" borderId="7" xfId="0" applyFont="1" applyBorder="1" applyAlignment="1">
      <alignment vertical="center" wrapText="1"/>
    </xf>
    <xf numFmtId="0" fontId="20" fillId="0" borderId="1"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vertical="center"/>
    </xf>
    <xf numFmtId="0" fontId="26" fillId="0" borderId="1" xfId="0" applyFont="1" applyBorder="1" applyAlignment="1">
      <alignment vertical="center"/>
    </xf>
    <xf numFmtId="0" fontId="26" fillId="0" borderId="27" xfId="0" applyFont="1" applyBorder="1" applyAlignment="1">
      <alignment vertical="center"/>
    </xf>
    <xf numFmtId="0" fontId="31" fillId="0" borderId="11" xfId="0" applyFont="1" applyBorder="1" applyAlignment="1">
      <alignment vertical="center" wrapText="1"/>
    </xf>
    <xf numFmtId="0" fontId="3" fillId="0" borderId="14" xfId="0" applyFont="1" applyBorder="1" applyAlignment="1">
      <alignment vertical="center" wrapText="1"/>
    </xf>
    <xf numFmtId="0" fontId="3" fillId="0" borderId="0" xfId="0" applyFont="1" applyAlignment="1">
      <alignment vertical="center"/>
    </xf>
    <xf numFmtId="0" fontId="3" fillId="0" borderId="11" xfId="0" applyFont="1" applyBorder="1" applyAlignment="1">
      <alignment vertical="center" wrapText="1"/>
    </xf>
    <xf numFmtId="0" fontId="9" fillId="0" borderId="0" xfId="0" applyFont="1" applyAlignment="1">
      <alignment vertical="center"/>
    </xf>
    <xf numFmtId="10" fontId="3" fillId="0" borderId="27" xfId="0" applyNumberFormat="1" applyFont="1" applyBorder="1" applyAlignment="1">
      <alignment vertical="center"/>
    </xf>
    <xf numFmtId="4" fontId="3" fillId="0" borderId="27" xfId="0" applyNumberFormat="1" applyFont="1" applyBorder="1" applyAlignment="1">
      <alignment vertical="center"/>
    </xf>
    <xf numFmtId="3" fontId="3" fillId="0" borderId="1" xfId="0" applyNumberFormat="1" applyFont="1" applyBorder="1" applyAlignment="1">
      <alignment vertical="center"/>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3" fillId="0" borderId="26" xfId="0" applyFont="1" applyBorder="1" applyAlignment="1">
      <alignment horizontal="center" vertical="top" wrapText="1"/>
    </xf>
    <xf numFmtId="0" fontId="3" fillId="0" borderId="34" xfId="0" applyFont="1" applyBorder="1" applyAlignment="1">
      <alignment horizontal="left" vertical="center" wrapText="1"/>
    </xf>
    <xf numFmtId="0" fontId="31" fillId="0" borderId="1" xfId="0" applyFont="1" applyBorder="1" applyAlignment="1">
      <alignment horizontal="left" vertical="center" wrapText="1"/>
    </xf>
    <xf numFmtId="0" fontId="7" fillId="0" borderId="1" xfId="0" applyFont="1" applyBorder="1" applyAlignment="1">
      <alignment horizontal="left" vertical="center" wrapText="1"/>
    </xf>
    <xf numFmtId="2" fontId="3" fillId="0" borderId="0" xfId="0" applyNumberFormat="1" applyFont="1" applyAlignment="1">
      <alignment wrapText="1"/>
    </xf>
    <xf numFmtId="3" fontId="36" fillId="3" borderId="1" xfId="0" applyNumberFormat="1" applyFont="1" applyFill="1" applyBorder="1"/>
    <xf numFmtId="0" fontId="3" fillId="0" borderId="28" xfId="0" applyFont="1" applyBorder="1" applyAlignment="1">
      <alignment horizontal="left" vertical="center" wrapText="1"/>
    </xf>
    <xf numFmtId="3" fontId="3" fillId="0" borderId="43" xfId="0" applyNumberFormat="1" applyFont="1" applyBorder="1" applyAlignment="1">
      <alignment vertical="center" wrapText="1"/>
    </xf>
    <xf numFmtId="3" fontId="3" fillId="0" borderId="34" xfId="0" applyNumberFormat="1" applyFont="1" applyBorder="1" applyAlignment="1">
      <alignment vertical="center" wrapText="1"/>
    </xf>
    <xf numFmtId="4" fontId="36" fillId="3" borderId="1" xfId="0" applyNumberFormat="1" applyFont="1" applyFill="1" applyBorder="1"/>
    <xf numFmtId="0" fontId="3" fillId="0" borderId="34" xfId="0" applyFont="1" applyBorder="1" applyAlignment="1">
      <alignment vertical="center" wrapText="1"/>
    </xf>
    <xf numFmtId="3" fontId="3" fillId="3" borderId="1" xfId="0" applyNumberFormat="1" applyFont="1" applyFill="1" applyBorder="1" applyAlignment="1">
      <alignment vertical="center"/>
    </xf>
    <xf numFmtId="0" fontId="26" fillId="0" borderId="9" xfId="0" applyFont="1" applyBorder="1" applyAlignment="1">
      <alignment horizontal="left" vertical="center" wrapText="1"/>
    </xf>
    <xf numFmtId="3" fontId="3" fillId="0" borderId="9" xfId="0" applyNumberFormat="1" applyFont="1" applyBorder="1" applyAlignment="1">
      <alignment vertical="center" wrapText="1"/>
    </xf>
    <xf numFmtId="10" fontId="26" fillId="3" borderId="1" xfId="0" applyNumberFormat="1" applyFont="1" applyFill="1" applyBorder="1" applyAlignment="1">
      <alignment vertical="center"/>
    </xf>
    <xf numFmtId="0" fontId="3" fillId="3" borderId="27" xfId="0" applyFont="1" applyFill="1" applyBorder="1" applyAlignment="1">
      <alignment horizontal="right" vertical="center"/>
    </xf>
    <xf numFmtId="0" fontId="3" fillId="3" borderId="37" xfId="0" applyFont="1" applyFill="1" applyBorder="1" applyAlignment="1">
      <alignment horizontal="left" vertical="center"/>
    </xf>
    <xf numFmtId="4" fontId="3" fillId="3" borderId="6" xfId="0" applyNumberFormat="1" applyFont="1" applyFill="1" applyBorder="1" applyAlignment="1">
      <alignment vertical="center" wrapText="1"/>
    </xf>
    <xf numFmtId="0" fontId="3" fillId="3" borderId="28" xfId="0" applyFont="1" applyFill="1" applyBorder="1"/>
    <xf numFmtId="0" fontId="3" fillId="0" borderId="35" xfId="0" applyFont="1" applyBorder="1" applyAlignment="1">
      <alignment vertical="center" wrapText="1"/>
    </xf>
    <xf numFmtId="0" fontId="26" fillId="3" borderId="3" xfId="0" applyFont="1" applyFill="1" applyBorder="1" applyAlignment="1">
      <alignment horizontal="center" vertical="center" wrapText="1"/>
    </xf>
    <xf numFmtId="3" fontId="36" fillId="3" borderId="1" xfId="0" applyNumberFormat="1" applyFont="1" applyFill="1" applyBorder="1" applyAlignment="1">
      <alignment vertical="center"/>
    </xf>
    <xf numFmtId="3" fontId="26" fillId="3" borderId="1" xfId="0" applyNumberFormat="1" applyFont="1" applyFill="1" applyBorder="1" applyAlignment="1">
      <alignment vertical="center"/>
    </xf>
    <xf numFmtId="4" fontId="3" fillId="3" borderId="27" xfId="0" applyNumberFormat="1" applyFont="1" applyFill="1" applyBorder="1" applyAlignment="1">
      <alignment vertical="center"/>
    </xf>
    <xf numFmtId="10" fontId="3" fillId="3" borderId="27" xfId="0" applyNumberFormat="1" applyFont="1" applyFill="1" applyBorder="1" applyAlignment="1">
      <alignment vertical="center"/>
    </xf>
    <xf numFmtId="3" fontId="3" fillId="3" borderId="1" xfId="0" applyNumberFormat="1" applyFont="1" applyFill="1" applyBorder="1" applyAlignment="1">
      <alignment vertical="center" wrapText="1"/>
    </xf>
    <xf numFmtId="4" fontId="3" fillId="3" borderId="1" xfId="0" applyNumberFormat="1" applyFont="1" applyFill="1" applyBorder="1" applyAlignment="1">
      <alignment vertical="center"/>
    </xf>
    <xf numFmtId="4" fontId="26" fillId="3" borderId="1" xfId="0" applyNumberFormat="1" applyFont="1" applyFill="1" applyBorder="1" applyAlignment="1">
      <alignment vertical="center"/>
    </xf>
    <xf numFmtId="0" fontId="3" fillId="3" borderId="1" xfId="0" applyFont="1" applyFill="1" applyBorder="1"/>
    <xf numFmtId="0" fontId="3" fillId="3" borderId="29" xfId="0" applyFont="1" applyFill="1" applyBorder="1"/>
    <xf numFmtId="0" fontId="3" fillId="3" borderId="1" xfId="0" applyFont="1" applyFill="1" applyBorder="1" applyAlignment="1">
      <alignment horizontal="left" vertical="center"/>
    </xf>
    <xf numFmtId="3" fontId="3" fillId="3" borderId="29" xfId="0" applyNumberFormat="1" applyFont="1" applyFill="1" applyBorder="1" applyAlignment="1">
      <alignment horizontal="left" vertical="center"/>
    </xf>
    <xf numFmtId="0" fontId="3" fillId="3" borderId="29" xfId="0" applyFont="1" applyFill="1" applyBorder="1" applyAlignment="1">
      <alignment horizontal="right" vertical="center"/>
    </xf>
    <xf numFmtId="10" fontId="3" fillId="3" borderId="1" xfId="0" applyNumberFormat="1" applyFont="1" applyFill="1" applyBorder="1" applyAlignment="1">
      <alignment vertical="center"/>
    </xf>
    <xf numFmtId="10" fontId="26" fillId="3" borderId="1" xfId="3" applyNumberFormat="1" applyFont="1" applyFill="1" applyBorder="1" applyAlignment="1">
      <alignment vertical="center"/>
    </xf>
    <xf numFmtId="0" fontId="3" fillId="3" borderId="1" xfId="0" applyFont="1" applyFill="1" applyBorder="1" applyAlignment="1">
      <alignment horizontal="left" vertical="center" wrapText="1"/>
    </xf>
    <xf numFmtId="0" fontId="3" fillId="3" borderId="29" xfId="0" applyFont="1" applyFill="1" applyBorder="1" applyAlignment="1">
      <alignment horizontal="left" vertical="center" wrapText="1"/>
    </xf>
    <xf numFmtId="10" fontId="3" fillId="3" borderId="29" xfId="0" applyNumberFormat="1" applyFont="1" applyFill="1" applyBorder="1" applyAlignment="1">
      <alignment horizontal="right" vertical="center" wrapText="1"/>
    </xf>
    <xf numFmtId="10" fontId="3" fillId="3" borderId="1" xfId="3" applyNumberFormat="1" applyFont="1" applyFill="1" applyBorder="1" applyAlignment="1">
      <alignment vertical="center"/>
    </xf>
    <xf numFmtId="0" fontId="3" fillId="3" borderId="29" xfId="0" applyFont="1" applyFill="1" applyBorder="1" applyAlignment="1">
      <alignment horizontal="left" vertical="center"/>
    </xf>
    <xf numFmtId="164" fontId="3" fillId="3" borderId="1" xfId="3" applyNumberFormat="1" applyFont="1" applyFill="1" applyBorder="1" applyAlignment="1">
      <alignment vertical="center"/>
    </xf>
    <xf numFmtId="2" fontId="26" fillId="3" borderId="1" xfId="0" applyNumberFormat="1" applyFont="1" applyFill="1" applyBorder="1" applyAlignment="1">
      <alignment vertical="center"/>
    </xf>
    <xf numFmtId="2" fontId="3" fillId="3" borderId="1" xfId="0" applyNumberFormat="1" applyFont="1" applyFill="1" applyBorder="1" applyAlignment="1">
      <alignment vertical="center"/>
    </xf>
    <xf numFmtId="0" fontId="3" fillId="3" borderId="1" xfId="0" applyFont="1" applyFill="1" applyBorder="1" applyAlignment="1">
      <alignment horizontal="right" vertical="center" wrapText="1"/>
    </xf>
    <xf numFmtId="0" fontId="3" fillId="3" borderId="6" xfId="0" applyFont="1" applyFill="1" applyBorder="1" applyAlignment="1">
      <alignment horizontal="left" vertical="center"/>
    </xf>
    <xf numFmtId="0" fontId="3" fillId="3" borderId="32" xfId="0" applyFont="1" applyFill="1" applyBorder="1" applyAlignment="1">
      <alignment horizontal="left" vertical="center"/>
    </xf>
    <xf numFmtId="0" fontId="3" fillId="3" borderId="32" xfId="0" applyFont="1" applyFill="1" applyBorder="1" applyAlignment="1">
      <alignment horizontal="right" vertical="center" wrapText="1"/>
    </xf>
    <xf numFmtId="2" fontId="37" fillId="3" borderId="1" xfId="0" applyNumberFormat="1" applyFont="1" applyFill="1" applyBorder="1" applyAlignment="1">
      <alignment horizontal="right" vertical="top"/>
    </xf>
    <xf numFmtId="0" fontId="26" fillId="3" borderId="29" xfId="0" applyFont="1" applyFill="1" applyBorder="1" applyAlignment="1">
      <alignment horizontal="left" vertical="center" wrapText="1"/>
    </xf>
    <xf numFmtId="0" fontId="3" fillId="3" borderId="29" xfId="0" applyFont="1" applyFill="1" applyBorder="1" applyAlignment="1">
      <alignment horizontal="right" vertical="center" wrapText="1"/>
    </xf>
    <xf numFmtId="0" fontId="3" fillId="3" borderId="1" xfId="0" applyFont="1" applyFill="1" applyBorder="1" applyAlignment="1">
      <alignment vertical="center"/>
    </xf>
    <xf numFmtId="0" fontId="3" fillId="3" borderId="27" xfId="0" applyFont="1" applyFill="1" applyBorder="1" applyAlignment="1">
      <alignment vertical="center"/>
    </xf>
    <xf numFmtId="3" fontId="3" fillId="3" borderId="27" xfId="0" applyNumberFormat="1" applyFont="1" applyFill="1" applyBorder="1" applyAlignment="1">
      <alignment vertical="center"/>
    </xf>
    <xf numFmtId="0" fontId="3" fillId="3" borderId="27" xfId="0" applyFont="1" applyFill="1" applyBorder="1" applyAlignment="1">
      <alignment horizontal="left" vertical="center"/>
    </xf>
    <xf numFmtId="0" fontId="3" fillId="3" borderId="37" xfId="0" applyFont="1" applyFill="1" applyBorder="1"/>
    <xf numFmtId="3" fontId="3" fillId="3" borderId="37" xfId="0" applyNumberFormat="1" applyFont="1" applyFill="1" applyBorder="1"/>
    <xf numFmtId="0" fontId="3" fillId="3" borderId="11" xfId="0" applyFont="1" applyFill="1" applyBorder="1" applyAlignment="1">
      <alignment vertical="center"/>
    </xf>
    <xf numFmtId="2" fontId="3" fillId="3" borderId="11" xfId="0" applyNumberFormat="1" applyFont="1" applyFill="1" applyBorder="1" applyAlignment="1">
      <alignment vertical="center"/>
    </xf>
    <xf numFmtId="0" fontId="3" fillId="3" borderId="36" xfId="0" applyFont="1" applyFill="1" applyBorder="1" applyAlignment="1">
      <alignment vertical="center" wrapText="1"/>
    </xf>
    <xf numFmtId="0" fontId="3" fillId="3" borderId="7" xfId="0" applyFont="1" applyFill="1" applyBorder="1" applyAlignment="1">
      <alignment vertical="center"/>
    </xf>
    <xf numFmtId="0" fontId="3" fillId="3" borderId="7" xfId="0" applyFont="1" applyFill="1" applyBorder="1"/>
    <xf numFmtId="0" fontId="3" fillId="3" borderId="39" xfId="0" applyFont="1" applyFill="1" applyBorder="1"/>
    <xf numFmtId="0" fontId="20" fillId="3" borderId="11" xfId="0" applyFont="1" applyFill="1" applyBorder="1" applyAlignment="1">
      <alignment vertical="center" wrapText="1"/>
    </xf>
    <xf numFmtId="0" fontId="3" fillId="3" borderId="9" xfId="0" applyFont="1" applyFill="1" applyBorder="1" applyAlignment="1">
      <alignment vertical="center" wrapText="1"/>
    </xf>
    <xf numFmtId="0" fontId="20" fillId="3" borderId="6" xfId="0" applyFont="1" applyFill="1" applyBorder="1" applyAlignment="1">
      <alignment vertical="center" wrapText="1"/>
    </xf>
    <xf numFmtId="0" fontId="3" fillId="3" borderId="13" xfId="0" applyFont="1" applyFill="1" applyBorder="1" applyAlignment="1">
      <alignment horizontal="left" vertical="center"/>
    </xf>
    <xf numFmtId="0" fontId="20" fillId="3" borderId="1" xfId="0" applyFont="1" applyFill="1" applyBorder="1" applyAlignment="1">
      <alignment vertical="center"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0" fontId="5" fillId="0" borderId="0" xfId="0" applyFont="1"/>
    <xf numFmtId="0" fontId="29" fillId="0" borderId="0" xfId="0" applyFont="1" applyAlignment="1">
      <alignment horizontal="center" wrapText="1"/>
    </xf>
    <xf numFmtId="0" fontId="23" fillId="0" borderId="0" xfId="0" applyFont="1" applyAlignment="1">
      <alignment horizontal="center" wrapText="1"/>
    </xf>
    <xf numFmtId="0" fontId="1" fillId="0" borderId="0" xfId="0" applyFont="1" applyAlignment="1">
      <alignment horizontal="center" vertical="center"/>
    </xf>
    <xf numFmtId="0" fontId="5" fillId="0" borderId="20" xfId="0" applyFont="1" applyBorder="1" applyAlignment="1">
      <alignment horizontal="center" wrapText="1"/>
    </xf>
    <xf numFmtId="0" fontId="5" fillId="0" borderId="0" xfId="0" applyFont="1" applyAlignment="1">
      <alignment horizontal="center" wrapText="1"/>
    </xf>
    <xf numFmtId="0" fontId="5" fillId="0" borderId="21" xfId="0" applyFont="1" applyBorder="1" applyAlignment="1">
      <alignment horizont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42"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3" borderId="29"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3" fillId="0" borderId="29" xfId="0" applyFont="1" applyBorder="1" applyAlignment="1">
      <alignment horizontal="left" wrapText="1"/>
    </xf>
    <xf numFmtId="0" fontId="3" fillId="0" borderId="30" xfId="0" applyFont="1" applyBorder="1" applyAlignment="1">
      <alignment horizontal="left" wrapText="1"/>
    </xf>
    <xf numFmtId="0" fontId="3" fillId="0" borderId="31" xfId="0" applyFont="1" applyBorder="1" applyAlignment="1">
      <alignment horizontal="left" wrapText="1"/>
    </xf>
    <xf numFmtId="0" fontId="3" fillId="0" borderId="39"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 fillId="0" borderId="0" xfId="0" applyFont="1" applyAlignment="1">
      <alignment horizontal="left" vertical="center"/>
    </xf>
    <xf numFmtId="0" fontId="16" fillId="0" borderId="0" xfId="0" applyFont="1" applyAlignment="1">
      <alignment vertical="center" wrapText="1"/>
    </xf>
    <xf numFmtId="0" fontId="18" fillId="0" borderId="0" xfId="0" applyFont="1" applyAlignment="1">
      <alignment horizontal="left" vertical="center" wrapText="1"/>
    </xf>
    <xf numFmtId="0" fontId="13" fillId="0" borderId="18" xfId="0" applyFont="1" applyBorder="1" applyAlignment="1">
      <alignment vertical="center" wrapText="1"/>
    </xf>
    <xf numFmtId="0" fontId="13" fillId="0" borderId="20" xfId="0" applyFont="1" applyBorder="1" applyAlignment="1">
      <alignment vertical="center" wrapText="1"/>
    </xf>
    <xf numFmtId="0" fontId="13" fillId="0" borderId="22" xfId="0" applyFont="1" applyBorder="1" applyAlignment="1">
      <alignment vertical="center" wrapText="1"/>
    </xf>
    <xf numFmtId="0" fontId="15" fillId="0" borderId="6" xfId="0" applyFont="1" applyBorder="1" applyAlignment="1">
      <alignment vertical="center" wrapText="1"/>
    </xf>
    <xf numFmtId="0" fontId="15" fillId="0" borderId="1" xfId="0" applyFont="1" applyBorder="1" applyAlignment="1">
      <alignment vertical="center" wrapText="1"/>
    </xf>
    <xf numFmtId="0" fontId="15" fillId="0" borderId="27" xfId="0" applyFont="1" applyBorder="1" applyAlignment="1">
      <alignment vertical="center" wrapText="1"/>
    </xf>
  </cellXfs>
  <cellStyles count="4">
    <cellStyle name="Hipersaite" xfId="1" builtinId="8"/>
    <cellStyle name="Neutral 2" xfId="2" xr:uid="{69A0D91E-17D0-4D20-BC37-7280AE442C6D}"/>
    <cellStyle name="Parasts" xfId="0" builtinId="0"/>
    <cellStyle name="Procenti"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stat.gov.lv/pxweb/lv/OSP_PUB/START__ENT__UF__UFF/UFF050/table/tableViewLayout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EA02-2819-4025-B2E2-661801D24E8C}">
  <dimension ref="A1:L77"/>
  <sheetViews>
    <sheetView tabSelected="1" topLeftCell="A4" zoomScale="90" zoomScaleNormal="90" workbookViewId="0">
      <pane ySplit="5" topLeftCell="A9" activePane="bottomLeft" state="frozen"/>
      <selection activeCell="A4" sqref="A4"/>
      <selection pane="bottomLeft" activeCell="B10" sqref="B10"/>
    </sheetView>
  </sheetViews>
  <sheetFormatPr defaultColWidth="9.140625" defaultRowHeight="15" x14ac:dyDescent="0.25"/>
  <cols>
    <col min="1" max="1" width="9.140625" style="54"/>
    <col min="2" max="2" width="61.5703125" style="1" customWidth="1"/>
    <col min="3" max="3" width="18" style="1" customWidth="1"/>
    <col min="4" max="4" width="20.140625" style="1" customWidth="1"/>
    <col min="5" max="5" width="26.140625" style="1" customWidth="1"/>
    <col min="6" max="7" width="36.5703125" style="1" customWidth="1"/>
    <col min="8" max="8" width="22.28515625" style="1" customWidth="1"/>
    <col min="9" max="9" width="41.85546875" style="1" customWidth="1"/>
    <col min="10" max="10" width="46" style="1" customWidth="1"/>
    <col min="11" max="11" width="15.140625" style="1" bestFit="1" customWidth="1"/>
    <col min="12" max="12" width="13.42578125" style="1" customWidth="1"/>
    <col min="13" max="16384" width="9.140625" style="1"/>
  </cols>
  <sheetData>
    <row r="1" spans="1:10" x14ac:dyDescent="0.25">
      <c r="I1" s="1" t="s">
        <v>83</v>
      </c>
    </row>
    <row r="2" spans="1:10" ht="15" customHeight="1" x14ac:dyDescent="0.25">
      <c r="F2" s="165" t="s">
        <v>89</v>
      </c>
      <c r="G2" s="165"/>
      <c r="H2" s="165"/>
      <c r="I2" s="165"/>
    </row>
    <row r="3" spans="1:10" ht="15.75" x14ac:dyDescent="0.25">
      <c r="B3" s="3" t="s">
        <v>110</v>
      </c>
      <c r="C3" s="3"/>
      <c r="D3" s="3"/>
      <c r="E3" s="3"/>
      <c r="F3" s="3"/>
      <c r="G3" s="3"/>
      <c r="H3" s="3"/>
      <c r="I3" s="40"/>
    </row>
    <row r="4" spans="1:10" ht="31.5" customHeight="1" x14ac:dyDescent="0.25">
      <c r="D4" s="162" t="s">
        <v>117</v>
      </c>
    </row>
    <row r="6" spans="1:10" x14ac:dyDescent="0.25">
      <c r="A6" s="54" t="s">
        <v>10</v>
      </c>
      <c r="B6" s="1" t="s">
        <v>11</v>
      </c>
    </row>
    <row r="7" spans="1:10" ht="15.75" thickBot="1" x14ac:dyDescent="0.3">
      <c r="E7" s="44"/>
    </row>
    <row r="8" spans="1:10" ht="45.75" thickBot="1" x14ac:dyDescent="0.3">
      <c r="A8" s="53" t="s">
        <v>20</v>
      </c>
      <c r="B8" s="41" t="s">
        <v>0</v>
      </c>
      <c r="C8" s="73" t="s">
        <v>111</v>
      </c>
      <c r="D8" s="41" t="s">
        <v>112</v>
      </c>
      <c r="E8" s="113" t="s">
        <v>113</v>
      </c>
      <c r="F8" s="74" t="s">
        <v>156</v>
      </c>
      <c r="G8" s="74" t="s">
        <v>157</v>
      </c>
      <c r="H8" s="75" t="s">
        <v>133</v>
      </c>
      <c r="I8" s="76" t="s">
        <v>100</v>
      </c>
    </row>
    <row r="9" spans="1:10" ht="29.25" customHeight="1" thickBot="1" x14ac:dyDescent="0.3">
      <c r="A9" s="166" t="s">
        <v>1</v>
      </c>
      <c r="B9" s="167"/>
      <c r="C9" s="167"/>
      <c r="D9" s="167"/>
      <c r="E9" s="167"/>
      <c r="F9" s="167"/>
      <c r="G9" s="167"/>
      <c r="H9" s="167"/>
      <c r="I9" s="168"/>
    </row>
    <row r="10" spans="1:10" ht="60" x14ac:dyDescent="0.25">
      <c r="A10" s="172" t="s">
        <v>2</v>
      </c>
      <c r="B10" s="77" t="s">
        <v>57</v>
      </c>
      <c r="C10" s="49"/>
      <c r="D10" s="49"/>
      <c r="E10" s="49"/>
      <c r="F10" s="4"/>
      <c r="G10" s="61"/>
      <c r="H10" s="66"/>
      <c r="I10" s="71"/>
      <c r="J10" s="11"/>
    </row>
    <row r="11" spans="1:10" ht="28.5" customHeight="1" x14ac:dyDescent="0.25">
      <c r="A11" s="173"/>
      <c r="B11" s="78" t="s">
        <v>142</v>
      </c>
      <c r="C11" s="90">
        <v>3160774</v>
      </c>
      <c r="D11" s="90">
        <v>3593375</v>
      </c>
      <c r="E11" s="104">
        <v>3466852</v>
      </c>
      <c r="F11" s="114" t="s">
        <v>160</v>
      </c>
      <c r="G11" s="114" t="s">
        <v>159</v>
      </c>
      <c r="H11" s="65"/>
      <c r="I11" s="70" t="s">
        <v>158</v>
      </c>
    </row>
    <row r="12" spans="1:10" ht="30" x14ac:dyDescent="0.25">
      <c r="A12" s="173"/>
      <c r="B12" s="78" t="s">
        <v>141</v>
      </c>
      <c r="C12" s="90">
        <v>-17886</v>
      </c>
      <c r="D12" s="90">
        <v>116366</v>
      </c>
      <c r="E12" s="115">
        <v>-15740</v>
      </c>
      <c r="F12" s="114" t="s">
        <v>161</v>
      </c>
      <c r="G12" s="114" t="s">
        <v>163</v>
      </c>
      <c r="H12" s="65"/>
      <c r="I12" s="70" t="s">
        <v>162</v>
      </c>
    </row>
    <row r="13" spans="1:10" ht="30" x14ac:dyDescent="0.25">
      <c r="A13" s="173"/>
      <c r="B13" s="78" t="s">
        <v>143</v>
      </c>
      <c r="C13" s="90">
        <v>347686</v>
      </c>
      <c r="D13" s="90">
        <v>415500</v>
      </c>
      <c r="E13" s="115">
        <v>443220</v>
      </c>
      <c r="F13" s="114" t="s">
        <v>165</v>
      </c>
      <c r="G13" s="114" t="s">
        <v>166</v>
      </c>
      <c r="H13" s="67"/>
      <c r="I13" s="99" t="s">
        <v>164</v>
      </c>
    </row>
    <row r="14" spans="1:10" ht="30" x14ac:dyDescent="0.25">
      <c r="A14" s="173"/>
      <c r="B14" s="78" t="s">
        <v>144</v>
      </c>
      <c r="C14" s="89">
        <f>445211/1753896</f>
        <v>0.25384116275993557</v>
      </c>
      <c r="D14" s="89">
        <f>589284/1507543</f>
        <v>0.39089034276302564</v>
      </c>
      <c r="E14" s="116">
        <f>476873/E27</f>
        <v>0.2935163015713767</v>
      </c>
      <c r="F14" s="114" t="s">
        <v>168</v>
      </c>
      <c r="G14" s="114" t="s">
        <v>169</v>
      </c>
      <c r="H14" s="69"/>
      <c r="I14" s="99" t="s">
        <v>167</v>
      </c>
    </row>
    <row r="15" spans="1:10" ht="45" x14ac:dyDescent="0.25">
      <c r="A15" s="173"/>
      <c r="B15" s="78" t="s">
        <v>145</v>
      </c>
      <c r="C15" s="88">
        <f>C22/C18</f>
        <v>-5.6587405489921137E-3</v>
      </c>
      <c r="D15" s="88">
        <f t="shared" ref="D15" si="0">D22/D18</f>
        <v>3.2383483493929804E-2</v>
      </c>
      <c r="E15" s="117">
        <f>E22/E18</f>
        <v>-4.540141892414213E-3</v>
      </c>
      <c r="F15" s="114" t="s">
        <v>172</v>
      </c>
      <c r="G15" s="114" t="s">
        <v>171</v>
      </c>
      <c r="H15" s="67"/>
      <c r="I15" s="99" t="s">
        <v>170</v>
      </c>
    </row>
    <row r="16" spans="1:10" ht="15.75" thickBot="1" x14ac:dyDescent="0.3">
      <c r="A16" s="174"/>
      <c r="B16" s="79"/>
      <c r="C16" s="52"/>
      <c r="D16" s="52"/>
      <c r="E16" s="52"/>
      <c r="F16" s="7"/>
      <c r="G16" s="62"/>
      <c r="H16" s="68"/>
      <c r="I16" s="8"/>
    </row>
    <row r="17" spans="1:10" ht="21" customHeight="1" x14ac:dyDescent="0.25">
      <c r="A17" s="172" t="s">
        <v>3</v>
      </c>
      <c r="B17" s="77" t="s">
        <v>12</v>
      </c>
      <c r="C17" s="49"/>
      <c r="D17" s="49"/>
      <c r="E17" s="90"/>
      <c r="F17" s="4"/>
      <c r="G17" s="61"/>
      <c r="H17" s="66"/>
      <c r="I17" s="5"/>
      <c r="J17" s="163" t="s">
        <v>62</v>
      </c>
    </row>
    <row r="18" spans="1:10" ht="33.75" customHeight="1" x14ac:dyDescent="0.25">
      <c r="A18" s="173"/>
      <c r="B18" s="80" t="s">
        <v>90</v>
      </c>
      <c r="C18" s="104">
        <v>3160774</v>
      </c>
      <c r="D18" s="104">
        <v>3593375</v>
      </c>
      <c r="E18" s="104">
        <v>3466852</v>
      </c>
      <c r="F18" s="114" t="s">
        <v>160</v>
      </c>
      <c r="G18" s="114" t="s">
        <v>159</v>
      </c>
      <c r="H18" s="118"/>
      <c r="I18" s="101"/>
      <c r="J18" s="163"/>
    </row>
    <row r="19" spans="1:10" ht="33" customHeight="1" x14ac:dyDescent="0.25">
      <c r="A19" s="173"/>
      <c r="B19" s="81" t="s">
        <v>101</v>
      </c>
      <c r="C19" s="104">
        <v>2998410</v>
      </c>
      <c r="D19" s="104">
        <v>3233697</v>
      </c>
      <c r="E19" s="115">
        <v>3326835</v>
      </c>
      <c r="F19" s="114" t="s">
        <v>173</v>
      </c>
      <c r="G19" s="114" t="s">
        <v>174</v>
      </c>
      <c r="H19" s="110"/>
      <c r="I19" s="100"/>
      <c r="J19" s="42" t="s">
        <v>85</v>
      </c>
    </row>
    <row r="20" spans="1:10" ht="24" customHeight="1" x14ac:dyDescent="0.25">
      <c r="A20" s="173"/>
      <c r="B20" s="81" t="s">
        <v>102</v>
      </c>
      <c r="C20" s="104">
        <v>162364</v>
      </c>
      <c r="D20" s="104">
        <v>359678</v>
      </c>
      <c r="E20" s="115">
        <v>140017</v>
      </c>
      <c r="F20" s="114" t="s">
        <v>175</v>
      </c>
      <c r="G20" s="114" t="s">
        <v>176</v>
      </c>
      <c r="H20" s="110"/>
      <c r="I20" s="100"/>
      <c r="J20" s="35"/>
    </row>
    <row r="21" spans="1:10" ht="46.5" customHeight="1" x14ac:dyDescent="0.25">
      <c r="A21" s="173"/>
      <c r="B21" s="81" t="s">
        <v>103</v>
      </c>
      <c r="C21" s="104">
        <v>133719</v>
      </c>
      <c r="D21" s="104">
        <v>165872</v>
      </c>
      <c r="E21" s="115">
        <v>149610</v>
      </c>
      <c r="F21" s="114" t="s">
        <v>177</v>
      </c>
      <c r="G21" s="114" t="s">
        <v>178</v>
      </c>
      <c r="H21" s="110"/>
      <c r="I21" s="94" t="s">
        <v>137</v>
      </c>
      <c r="J21" s="164"/>
    </row>
    <row r="22" spans="1:10" ht="30" x14ac:dyDescent="0.25">
      <c r="A22" s="173"/>
      <c r="B22" s="81" t="s">
        <v>104</v>
      </c>
      <c r="C22" s="104">
        <v>-17886</v>
      </c>
      <c r="D22" s="104">
        <v>116366</v>
      </c>
      <c r="E22" s="115">
        <v>-15740</v>
      </c>
      <c r="F22" s="114" t="s">
        <v>161</v>
      </c>
      <c r="G22" s="114" t="s">
        <v>163</v>
      </c>
      <c r="H22" s="110"/>
      <c r="I22" s="70" t="s">
        <v>162</v>
      </c>
      <c r="J22" s="164"/>
    </row>
    <row r="23" spans="1:10" ht="19.5" customHeight="1" x14ac:dyDescent="0.25">
      <c r="A23" s="173"/>
      <c r="B23" s="81" t="s">
        <v>105</v>
      </c>
      <c r="C23" s="104">
        <v>347686</v>
      </c>
      <c r="D23" s="104">
        <v>415500</v>
      </c>
      <c r="E23" s="115">
        <v>443220</v>
      </c>
      <c r="F23" s="114" t="s">
        <v>165</v>
      </c>
      <c r="G23" s="114" t="s">
        <v>166</v>
      </c>
      <c r="H23" s="110"/>
      <c r="I23" s="6"/>
      <c r="J23" s="43"/>
    </row>
    <row r="24" spans="1:10" x14ac:dyDescent="0.25">
      <c r="A24" s="173"/>
      <c r="B24" s="81" t="s">
        <v>81</v>
      </c>
      <c r="C24" s="102">
        <f>C23/6969399</f>
        <v>4.9887515408430484E-2</v>
      </c>
      <c r="D24" s="119">
        <f>D23/6554159</f>
        <v>6.3394861186614485E-2</v>
      </c>
      <c r="E24" s="120">
        <f>E23/7605766</f>
        <v>5.8274209330131901E-2</v>
      </c>
      <c r="F24" s="121"/>
      <c r="G24" s="122"/>
      <c r="H24" s="110"/>
      <c r="I24" s="6"/>
      <c r="J24" s="43"/>
    </row>
    <row r="25" spans="1:10" ht="30.75" customHeight="1" x14ac:dyDescent="0.25">
      <c r="A25" s="173"/>
      <c r="B25" s="81" t="s">
        <v>91</v>
      </c>
      <c r="C25" s="104">
        <v>7712502</v>
      </c>
      <c r="D25" s="104">
        <v>7168010</v>
      </c>
      <c r="E25" s="115">
        <v>6930000</v>
      </c>
      <c r="F25" s="114" t="s">
        <v>179</v>
      </c>
      <c r="G25" s="114" t="s">
        <v>180</v>
      </c>
      <c r="H25" s="110"/>
      <c r="I25" s="70" t="s">
        <v>131</v>
      </c>
      <c r="J25" s="35"/>
    </row>
    <row r="26" spans="1:10" ht="69.75" customHeight="1" x14ac:dyDescent="0.25">
      <c r="A26" s="173"/>
      <c r="B26" s="81" t="s">
        <v>79</v>
      </c>
      <c r="C26" s="104">
        <v>5958606</v>
      </c>
      <c r="D26" s="104">
        <v>5660467</v>
      </c>
      <c r="E26" s="104">
        <v>5305310</v>
      </c>
      <c r="F26" s="114" t="s">
        <v>181</v>
      </c>
      <c r="G26" s="114" t="s">
        <v>182</v>
      </c>
      <c r="H26" s="110"/>
      <c r="I26" s="103" t="s">
        <v>130</v>
      </c>
      <c r="J26" s="35"/>
    </row>
    <row r="27" spans="1:10" ht="15.75" x14ac:dyDescent="0.25">
      <c r="A27" s="173"/>
      <c r="B27" s="81" t="s">
        <v>80</v>
      </c>
      <c r="C27" s="104">
        <v>1753896</v>
      </c>
      <c r="D27" s="104">
        <v>1507543</v>
      </c>
      <c r="E27" s="115">
        <v>1624690</v>
      </c>
      <c r="F27" s="114" t="s">
        <v>183</v>
      </c>
      <c r="G27" s="114" t="s">
        <v>184</v>
      </c>
      <c r="H27" s="110"/>
      <c r="I27" s="6"/>
      <c r="J27" s="35"/>
    </row>
    <row r="28" spans="1:10" ht="15.75" x14ac:dyDescent="0.25">
      <c r="A28" s="173"/>
      <c r="B28" s="81" t="s">
        <v>92</v>
      </c>
      <c r="C28" s="104">
        <v>41910</v>
      </c>
      <c r="D28" s="104">
        <v>41910</v>
      </c>
      <c r="E28" s="104">
        <v>41910</v>
      </c>
      <c r="F28" s="123"/>
      <c r="G28" s="123"/>
      <c r="H28" s="110"/>
      <c r="I28" s="6"/>
      <c r="J28" s="35"/>
    </row>
    <row r="29" spans="1:10" ht="27.75" customHeight="1" x14ac:dyDescent="0.25">
      <c r="A29" s="173"/>
      <c r="B29" s="81" t="s">
        <v>106</v>
      </c>
      <c r="C29" s="104">
        <f>C28+C22-767127</f>
        <v>-743103</v>
      </c>
      <c r="D29" s="104">
        <v>-613851</v>
      </c>
      <c r="E29" s="115">
        <v>675766</v>
      </c>
      <c r="F29" s="114" t="s">
        <v>185</v>
      </c>
      <c r="G29" s="114" t="s">
        <v>186</v>
      </c>
      <c r="H29" s="110"/>
      <c r="I29" s="94" t="s">
        <v>192</v>
      </c>
      <c r="J29" s="11"/>
    </row>
    <row r="30" spans="1:10" x14ac:dyDescent="0.25">
      <c r="A30" s="173"/>
      <c r="B30" s="81" t="s">
        <v>107</v>
      </c>
      <c r="C30" s="104">
        <v>119524</v>
      </c>
      <c r="D30" s="104">
        <v>118680</v>
      </c>
      <c r="E30" s="104">
        <v>81835</v>
      </c>
      <c r="F30" s="114" t="s">
        <v>187</v>
      </c>
      <c r="G30" s="114" t="s">
        <v>188</v>
      </c>
      <c r="H30" s="110"/>
      <c r="I30" s="6"/>
      <c r="J30" s="11"/>
    </row>
    <row r="31" spans="1:10" x14ac:dyDescent="0.25">
      <c r="A31" s="173"/>
      <c r="B31" s="81" t="s">
        <v>108</v>
      </c>
      <c r="C31" s="104">
        <v>200671</v>
      </c>
      <c r="D31" s="104">
        <v>195600</v>
      </c>
      <c r="E31" s="104">
        <v>341440</v>
      </c>
      <c r="F31" s="114" t="s">
        <v>189</v>
      </c>
      <c r="G31" s="114" t="s">
        <v>190</v>
      </c>
      <c r="H31" s="110">
        <f t="shared" ref="H31" si="1">(E31*100)/D31-100</f>
        <v>74.560327198364007</v>
      </c>
      <c r="I31" s="6" t="s">
        <v>191</v>
      </c>
      <c r="J31" s="11"/>
    </row>
    <row r="32" spans="1:10" x14ac:dyDescent="0.25">
      <c r="A32" s="173"/>
      <c r="B32" s="81" t="s">
        <v>109</v>
      </c>
      <c r="C32" s="104">
        <v>10</v>
      </c>
      <c r="D32" s="104">
        <v>0</v>
      </c>
      <c r="E32" s="104">
        <v>83</v>
      </c>
      <c r="F32" s="123"/>
      <c r="G32" s="124"/>
      <c r="H32" s="125"/>
      <c r="I32" s="6"/>
      <c r="J32" s="11"/>
    </row>
    <row r="33" spans="1:12" ht="30" x14ac:dyDescent="0.25">
      <c r="A33" s="173"/>
      <c r="B33" s="160" t="s">
        <v>77</v>
      </c>
      <c r="C33" s="107">
        <v>2.4400000000000002E-2</v>
      </c>
      <c r="D33" s="126">
        <f>D22/-678477</f>
        <v>-0.17151060389666856</v>
      </c>
      <c r="E33" s="127">
        <f>E22/((E29+C29)/2)</f>
        <v>0.46749929459286871</v>
      </c>
      <c r="F33" s="128"/>
      <c r="G33" s="129"/>
      <c r="H33" s="130">
        <v>0.25364999999999999</v>
      </c>
      <c r="I33" s="70" t="s">
        <v>128</v>
      </c>
      <c r="J33" s="11"/>
    </row>
    <row r="34" spans="1:12" x14ac:dyDescent="0.25">
      <c r="A34" s="173"/>
      <c r="B34" s="161" t="s">
        <v>75</v>
      </c>
      <c r="C34" s="107">
        <v>5.1400000000000001E-2</v>
      </c>
      <c r="D34" s="126">
        <f>D20/D18</f>
        <v>0.1000947577138484</v>
      </c>
      <c r="E34" s="131">
        <f>E20/E18</f>
        <v>4.0387360060366001E-2</v>
      </c>
      <c r="F34" s="123"/>
      <c r="G34" s="132"/>
      <c r="H34" s="125">
        <v>11.548999999999999</v>
      </c>
      <c r="I34" s="6"/>
      <c r="J34" s="11"/>
    </row>
    <row r="35" spans="1:12" x14ac:dyDescent="0.25">
      <c r="A35" s="173"/>
      <c r="B35" s="161" t="s">
        <v>78</v>
      </c>
      <c r="C35" s="107">
        <v>-5.7000000000000002E-3</v>
      </c>
      <c r="D35" s="126">
        <f>D22/D18</f>
        <v>3.2383483493929804E-2</v>
      </c>
      <c r="E35" s="131">
        <f>E22/E18</f>
        <v>-4.540141892414213E-3</v>
      </c>
      <c r="F35" s="123"/>
      <c r="G35" s="132"/>
      <c r="H35" s="125">
        <v>11.145</v>
      </c>
      <c r="I35" s="6"/>
      <c r="J35" s="11"/>
    </row>
    <row r="36" spans="1:12" ht="30" x14ac:dyDescent="0.25">
      <c r="A36" s="173"/>
      <c r="B36" s="161" t="s">
        <v>76</v>
      </c>
      <c r="C36" s="107">
        <v>9.5600000000000004E-2</v>
      </c>
      <c r="D36" s="107">
        <f>(D22+D32+D30+D31)/D18</f>
        <v>0.11984443594114168</v>
      </c>
      <c r="E36" s="133">
        <f>(E22+E32+E30+E31)/E18</f>
        <v>0.11757582959987908</v>
      </c>
      <c r="F36" s="123"/>
      <c r="G36" s="132"/>
      <c r="H36" s="125"/>
      <c r="I36" s="72" t="s">
        <v>139</v>
      </c>
      <c r="J36" s="11"/>
    </row>
    <row r="37" spans="1:12" ht="30" x14ac:dyDescent="0.25">
      <c r="A37" s="173"/>
      <c r="B37" s="161" t="s">
        <v>66</v>
      </c>
      <c r="C37" s="134">
        <v>-10.38</v>
      </c>
      <c r="D37" s="135">
        <f>D25/D29</f>
        <v>-11.677117085416494</v>
      </c>
      <c r="E37" s="135">
        <f>E25/E29</f>
        <v>10.255029107708882</v>
      </c>
      <c r="F37" s="128"/>
      <c r="G37" s="128"/>
      <c r="H37" s="136" t="s">
        <v>134</v>
      </c>
      <c r="I37" s="70" t="s">
        <v>127</v>
      </c>
      <c r="J37" s="11"/>
    </row>
    <row r="38" spans="1:12" x14ac:dyDescent="0.25">
      <c r="A38" s="173"/>
      <c r="B38" s="161" t="s">
        <v>65</v>
      </c>
      <c r="C38" s="135">
        <v>1.1100000000000001</v>
      </c>
      <c r="D38" s="135">
        <f>D25/6554159</f>
        <v>1.0936582405156787</v>
      </c>
      <c r="E38" s="135">
        <f>E25/7605766</f>
        <v>0.91115082951539661</v>
      </c>
      <c r="F38" s="137"/>
      <c r="G38" s="138"/>
      <c r="H38" s="139" t="s">
        <v>135</v>
      </c>
      <c r="I38" s="59" t="s">
        <v>140</v>
      </c>
      <c r="J38" s="97"/>
    </row>
    <row r="39" spans="1:12" ht="30" x14ac:dyDescent="0.25">
      <c r="A39" s="173"/>
      <c r="B39" s="161" t="s">
        <v>123</v>
      </c>
      <c r="C39" s="140" t="s">
        <v>193</v>
      </c>
      <c r="D39" s="135">
        <f>589284/1507543</f>
        <v>0.39089034276302564</v>
      </c>
      <c r="E39" s="135">
        <f>476873/E27</f>
        <v>0.2935163015713767</v>
      </c>
      <c r="F39" s="137"/>
      <c r="G39" s="141"/>
      <c r="H39" s="142" t="s">
        <v>136</v>
      </c>
      <c r="I39" s="105" t="s">
        <v>138</v>
      </c>
      <c r="J39" s="11"/>
    </row>
    <row r="40" spans="1:12" x14ac:dyDescent="0.25">
      <c r="A40" s="173"/>
      <c r="B40" s="57" t="s">
        <v>93</v>
      </c>
      <c r="C40" s="104">
        <v>462774</v>
      </c>
      <c r="D40" s="104">
        <v>428000</v>
      </c>
      <c r="E40" s="104">
        <v>189119</v>
      </c>
      <c r="F40" s="114" t="s">
        <v>194</v>
      </c>
      <c r="G40" s="114" t="s">
        <v>195</v>
      </c>
      <c r="H40" s="110"/>
      <c r="I40" s="6"/>
      <c r="J40" s="11"/>
    </row>
    <row r="41" spans="1:12" x14ac:dyDescent="0.25">
      <c r="A41" s="173"/>
      <c r="B41" s="81" t="s">
        <v>67</v>
      </c>
      <c r="C41" s="143">
        <v>48</v>
      </c>
      <c r="D41" s="143">
        <v>42</v>
      </c>
      <c r="E41" s="143">
        <v>47</v>
      </c>
      <c r="F41" s="114" t="s">
        <v>196</v>
      </c>
      <c r="G41" s="114" t="s">
        <v>198</v>
      </c>
      <c r="H41" s="110"/>
      <c r="I41" s="6"/>
      <c r="J41" s="11"/>
    </row>
    <row r="42" spans="1:12" ht="66.75" customHeight="1" x14ac:dyDescent="0.25">
      <c r="A42" s="173"/>
      <c r="B42" s="81" t="s">
        <v>94</v>
      </c>
      <c r="C42" s="144">
        <v>986</v>
      </c>
      <c r="D42" s="144">
        <v>1014</v>
      </c>
      <c r="E42" s="104">
        <v>1185</v>
      </c>
      <c r="F42" s="114" t="s">
        <v>197</v>
      </c>
      <c r="G42" s="114" t="s">
        <v>199</v>
      </c>
      <c r="H42" s="110"/>
      <c r="I42" s="60" t="s">
        <v>200</v>
      </c>
      <c r="J42" s="11"/>
    </row>
    <row r="43" spans="1:12" x14ac:dyDescent="0.25">
      <c r="A43" s="173"/>
      <c r="B43" s="81" t="s">
        <v>95</v>
      </c>
      <c r="C43" s="108" t="s">
        <v>61</v>
      </c>
      <c r="D43" s="108" t="s">
        <v>61</v>
      </c>
      <c r="E43" s="108" t="s">
        <v>61</v>
      </c>
      <c r="F43" s="108" t="s">
        <v>61</v>
      </c>
      <c r="G43" s="109"/>
      <c r="H43" s="110"/>
      <c r="I43" s="111"/>
      <c r="J43" s="11"/>
    </row>
    <row r="44" spans="1:12" ht="80.25" customHeight="1" x14ac:dyDescent="0.25">
      <c r="A44" s="173"/>
      <c r="B44" s="38" t="s">
        <v>96</v>
      </c>
      <c r="C44" s="145">
        <v>2116558</v>
      </c>
      <c r="D44" s="145">
        <v>2800000</v>
      </c>
      <c r="E44" s="145">
        <v>2013108</v>
      </c>
      <c r="F44" s="114" t="s">
        <v>201</v>
      </c>
      <c r="G44" s="114" t="s">
        <v>202</v>
      </c>
      <c r="H44" s="110"/>
      <c r="I44" s="106" t="s">
        <v>203</v>
      </c>
      <c r="J44" s="11"/>
    </row>
    <row r="45" spans="1:12" x14ac:dyDescent="0.25">
      <c r="A45" s="173"/>
      <c r="B45" s="81" t="s">
        <v>97</v>
      </c>
      <c r="C45" s="144">
        <v>1128</v>
      </c>
      <c r="D45" s="144">
        <v>1128</v>
      </c>
      <c r="E45" s="144">
        <v>1128</v>
      </c>
      <c r="F45" s="146"/>
      <c r="G45" s="109"/>
      <c r="H45" s="147"/>
      <c r="I45" s="111"/>
      <c r="J45" s="11"/>
    </row>
    <row r="46" spans="1:12" x14ac:dyDescent="0.25">
      <c r="A46" s="173"/>
      <c r="B46" s="82" t="s">
        <v>98</v>
      </c>
      <c r="C46" s="108" t="s">
        <v>61</v>
      </c>
      <c r="D46" s="108" t="s">
        <v>61</v>
      </c>
      <c r="E46" s="108" t="s">
        <v>61</v>
      </c>
      <c r="F46" s="146"/>
      <c r="G46" s="109"/>
      <c r="H46" s="148"/>
      <c r="I46" s="37"/>
      <c r="J46" s="11"/>
    </row>
    <row r="47" spans="1:12" ht="30.75" thickBot="1" x14ac:dyDescent="0.3">
      <c r="A47" s="174"/>
      <c r="B47" s="83" t="s">
        <v>99</v>
      </c>
      <c r="C47" s="149">
        <v>-18.73</v>
      </c>
      <c r="D47" s="150">
        <f>D22/D28</f>
        <v>2.7765688379861606</v>
      </c>
      <c r="E47" s="150">
        <f>(E22+1434609)/E28</f>
        <v>33.855141970890003</v>
      </c>
      <c r="F47" s="98" t="s">
        <v>204</v>
      </c>
      <c r="G47" s="98" t="s">
        <v>204</v>
      </c>
      <c r="H47" s="151"/>
      <c r="I47" s="112" t="s">
        <v>132</v>
      </c>
      <c r="J47" s="11" t="s">
        <v>88</v>
      </c>
      <c r="K47"/>
      <c r="L47"/>
    </row>
    <row r="48" spans="1:12" ht="60" x14ac:dyDescent="0.25">
      <c r="A48" s="172" t="s">
        <v>4</v>
      </c>
      <c r="B48" s="77" t="s">
        <v>58</v>
      </c>
      <c r="C48" s="152"/>
      <c r="D48" s="152"/>
      <c r="E48" s="152"/>
      <c r="F48" s="153"/>
      <c r="G48" s="154"/>
      <c r="H48" s="154"/>
      <c r="I48" s="5"/>
    </row>
    <row r="49" spans="1:11" ht="27" customHeight="1" x14ac:dyDescent="0.25">
      <c r="A49" s="173"/>
      <c r="B49" s="157" t="s">
        <v>146</v>
      </c>
      <c r="C49" s="169" t="s">
        <v>209</v>
      </c>
      <c r="D49" s="170"/>
      <c r="E49" s="170"/>
      <c r="F49" s="170"/>
      <c r="G49" s="170"/>
      <c r="H49" s="171"/>
      <c r="I49" s="158" t="s">
        <v>129</v>
      </c>
    </row>
    <row r="50" spans="1:11" ht="30" customHeight="1" x14ac:dyDescent="0.25">
      <c r="A50" s="173"/>
      <c r="B50" s="159" t="s">
        <v>150</v>
      </c>
      <c r="C50" s="175" t="s">
        <v>205</v>
      </c>
      <c r="D50" s="176"/>
      <c r="E50" s="176"/>
      <c r="F50" s="176"/>
      <c r="G50" s="176"/>
      <c r="H50" s="177"/>
      <c r="I50" s="158" t="s">
        <v>129</v>
      </c>
      <c r="K50" s="58"/>
    </row>
    <row r="51" spans="1:11" ht="51" customHeight="1" x14ac:dyDescent="0.25">
      <c r="A51" s="173"/>
      <c r="B51" s="159" t="s">
        <v>147</v>
      </c>
      <c r="C51" s="175" t="s">
        <v>125</v>
      </c>
      <c r="D51" s="176"/>
      <c r="E51" s="176"/>
      <c r="F51" s="176"/>
      <c r="G51" s="176"/>
      <c r="H51" s="177"/>
      <c r="I51" s="156" t="s">
        <v>129</v>
      </c>
    </row>
    <row r="52" spans="1:11" ht="50.25" customHeight="1" x14ac:dyDescent="0.25">
      <c r="A52" s="173"/>
      <c r="B52" s="159" t="s">
        <v>148</v>
      </c>
      <c r="C52" s="175" t="s">
        <v>124</v>
      </c>
      <c r="D52" s="176"/>
      <c r="E52" s="176"/>
      <c r="F52" s="176"/>
      <c r="G52" s="176"/>
      <c r="H52" s="177"/>
      <c r="I52" s="156" t="s">
        <v>129</v>
      </c>
    </row>
    <row r="53" spans="1:11" ht="36.75" customHeight="1" thickBot="1" x14ac:dyDescent="0.3">
      <c r="A53" s="174"/>
      <c r="B53" s="155" t="s">
        <v>149</v>
      </c>
      <c r="C53" s="178" t="s">
        <v>206</v>
      </c>
      <c r="D53" s="179"/>
      <c r="E53" s="179"/>
      <c r="F53" s="179"/>
      <c r="G53" s="179"/>
      <c r="H53" s="179"/>
      <c r="I53" s="156" t="s">
        <v>129</v>
      </c>
    </row>
    <row r="54" spans="1:11" ht="30" x14ac:dyDescent="0.25">
      <c r="A54" s="172" t="s">
        <v>5</v>
      </c>
      <c r="B54" s="84" t="s">
        <v>59</v>
      </c>
      <c r="C54" s="46"/>
      <c r="D54" s="4"/>
      <c r="E54" s="4"/>
      <c r="F54" s="4"/>
      <c r="G54" s="61"/>
      <c r="H54" s="61"/>
      <c r="I54" s="5"/>
    </row>
    <row r="55" spans="1:11" ht="24.75" customHeight="1" x14ac:dyDescent="0.25">
      <c r="A55" s="173"/>
      <c r="B55" s="80" t="s">
        <v>15</v>
      </c>
      <c r="C55" s="45" t="s">
        <v>61</v>
      </c>
      <c r="D55" s="2"/>
      <c r="E55" s="183" t="s">
        <v>207</v>
      </c>
      <c r="F55" s="184"/>
      <c r="G55" s="184"/>
      <c r="H55" s="184"/>
      <c r="I55" s="185"/>
      <c r="J55" s="33" t="s">
        <v>60</v>
      </c>
    </row>
    <row r="56" spans="1:11" ht="60" customHeight="1" x14ac:dyDescent="0.25">
      <c r="A56" s="173"/>
      <c r="B56" s="57" t="s">
        <v>13</v>
      </c>
      <c r="C56" s="45" t="s">
        <v>61</v>
      </c>
      <c r="D56" s="56"/>
      <c r="E56" s="180" t="s">
        <v>126</v>
      </c>
      <c r="F56" s="181"/>
      <c r="G56" s="181"/>
      <c r="H56" s="181"/>
      <c r="I56" s="182"/>
    </row>
    <row r="57" spans="1:11" x14ac:dyDescent="0.25">
      <c r="A57" s="173"/>
      <c r="B57" s="80" t="s">
        <v>14</v>
      </c>
      <c r="C57" s="45" t="s">
        <v>61</v>
      </c>
      <c r="D57" s="2"/>
      <c r="E57" s="45"/>
      <c r="F57" s="2"/>
      <c r="G57" s="63"/>
      <c r="H57" s="63"/>
      <c r="I57" s="6"/>
    </row>
    <row r="58" spans="1:11" x14ac:dyDescent="0.25">
      <c r="A58" s="173"/>
      <c r="B58" s="80" t="s">
        <v>16</v>
      </c>
      <c r="C58" s="45" t="s">
        <v>61</v>
      </c>
      <c r="D58" s="2"/>
      <c r="E58" s="45"/>
      <c r="F58" s="2"/>
      <c r="G58" s="63"/>
      <c r="H58" s="63"/>
      <c r="I58" s="6"/>
    </row>
    <row r="59" spans="1:11" ht="15.75" thickBot="1" x14ac:dyDescent="0.3">
      <c r="A59" s="174"/>
      <c r="B59" s="52" t="s">
        <v>17</v>
      </c>
      <c r="C59" s="45" t="s">
        <v>61</v>
      </c>
      <c r="D59" s="7"/>
      <c r="E59" s="45"/>
      <c r="F59" s="7"/>
      <c r="G59" s="62"/>
      <c r="H59" s="62"/>
      <c r="I59" s="8"/>
    </row>
    <row r="60" spans="1:11" ht="45" x14ac:dyDescent="0.25">
      <c r="A60" s="172" t="s">
        <v>6</v>
      </c>
      <c r="B60" s="77" t="s">
        <v>114</v>
      </c>
      <c r="C60" s="46" t="s">
        <v>61</v>
      </c>
      <c r="D60" s="46" t="s">
        <v>61</v>
      </c>
      <c r="E60" s="186" t="s">
        <v>208</v>
      </c>
      <c r="F60" s="187"/>
      <c r="G60" s="187"/>
      <c r="H60" s="188"/>
      <c r="I60" s="5"/>
    </row>
    <row r="61" spans="1:11" x14ac:dyDescent="0.25">
      <c r="A61" s="173"/>
      <c r="B61" s="85"/>
      <c r="C61" s="47"/>
      <c r="D61" s="47"/>
      <c r="E61" s="47"/>
      <c r="F61" s="9"/>
      <c r="G61" s="64"/>
      <c r="H61" s="64"/>
      <c r="I61" s="10"/>
    </row>
    <row r="62" spans="1:11" ht="15.75" thickBot="1" x14ac:dyDescent="0.3">
      <c r="A62" s="174"/>
      <c r="B62" s="52"/>
      <c r="C62" s="48"/>
      <c r="D62" s="48"/>
      <c r="E62" s="48"/>
      <c r="F62" s="7"/>
      <c r="G62" s="62"/>
      <c r="H62" s="62"/>
      <c r="I62" s="8"/>
    </row>
    <row r="63" spans="1:11" x14ac:dyDescent="0.25">
      <c r="A63" s="172" t="s">
        <v>74</v>
      </c>
      <c r="B63" s="49" t="s">
        <v>63</v>
      </c>
      <c r="C63" s="49"/>
      <c r="D63" s="4"/>
      <c r="E63" s="4"/>
      <c r="F63" s="4"/>
      <c r="G63" s="61"/>
      <c r="H63" s="61"/>
      <c r="I63" s="5"/>
    </row>
    <row r="64" spans="1:11" ht="45" x14ac:dyDescent="0.25">
      <c r="A64" s="173"/>
      <c r="B64" s="57" t="s">
        <v>115</v>
      </c>
      <c r="C64" s="50" t="s">
        <v>61</v>
      </c>
      <c r="D64" s="2"/>
      <c r="E64" s="50" t="s">
        <v>61</v>
      </c>
      <c r="F64" s="2"/>
      <c r="G64" s="63"/>
      <c r="H64" s="63"/>
      <c r="I64" s="6"/>
      <c r="J64" s="34" t="s">
        <v>86</v>
      </c>
    </row>
    <row r="65" spans="1:10" ht="60" x14ac:dyDescent="0.25">
      <c r="A65" s="173"/>
      <c r="B65" s="57" t="s">
        <v>82</v>
      </c>
      <c r="C65" s="50" t="s">
        <v>61</v>
      </c>
      <c r="D65" s="2"/>
      <c r="E65" s="50" t="s">
        <v>61</v>
      </c>
      <c r="F65" s="2"/>
      <c r="G65" s="63"/>
      <c r="H65" s="63"/>
      <c r="I65" s="6"/>
      <c r="J65" s="34" t="s">
        <v>87</v>
      </c>
    </row>
    <row r="66" spans="1:10" ht="30.75" thickBot="1" x14ac:dyDescent="0.3">
      <c r="A66" s="174"/>
      <c r="B66" s="86" t="s">
        <v>18</v>
      </c>
      <c r="C66" s="50" t="s">
        <v>61</v>
      </c>
      <c r="D66" s="7"/>
      <c r="E66" s="50" t="s">
        <v>61</v>
      </c>
      <c r="F66" s="7"/>
      <c r="G66" s="62"/>
      <c r="H66" s="62"/>
      <c r="I66" s="8"/>
      <c r="J66" s="34" t="s">
        <v>86</v>
      </c>
    </row>
    <row r="67" spans="1:10" x14ac:dyDescent="0.25">
      <c r="A67" s="172" t="s">
        <v>7</v>
      </c>
      <c r="B67" s="49" t="s">
        <v>19</v>
      </c>
      <c r="C67" s="49"/>
      <c r="D67" s="4"/>
      <c r="E67" s="4"/>
      <c r="F67" s="4"/>
      <c r="G67" s="61"/>
      <c r="H67" s="61"/>
      <c r="I67" s="5"/>
    </row>
    <row r="68" spans="1:10" x14ac:dyDescent="0.25">
      <c r="A68" s="173"/>
      <c r="B68" s="51"/>
      <c r="C68" s="51"/>
      <c r="D68" s="9"/>
      <c r="E68" s="9"/>
      <c r="F68" s="9"/>
      <c r="G68" s="64"/>
      <c r="H68" s="64"/>
      <c r="I68" s="10"/>
    </row>
    <row r="69" spans="1:10" ht="15.75" thickBot="1" x14ac:dyDescent="0.3">
      <c r="A69" s="174"/>
      <c r="B69" s="52"/>
      <c r="C69" s="52"/>
      <c r="D69" s="7"/>
      <c r="E69" s="7"/>
      <c r="F69" s="7"/>
      <c r="G69" s="62"/>
      <c r="H69" s="62"/>
      <c r="I69" s="8"/>
    </row>
    <row r="70" spans="1:10" x14ac:dyDescent="0.25">
      <c r="A70" s="55" t="s">
        <v>9</v>
      </c>
      <c r="B70" s="85"/>
    </row>
    <row r="71" spans="1:10" x14ac:dyDescent="0.25">
      <c r="B71" s="85" t="s">
        <v>8</v>
      </c>
    </row>
    <row r="72" spans="1:10" x14ac:dyDescent="0.25">
      <c r="B72" s="87" t="s">
        <v>21</v>
      </c>
    </row>
    <row r="73" spans="1:10" x14ac:dyDescent="0.25">
      <c r="B73" s="12"/>
    </row>
    <row r="75" spans="1:10" x14ac:dyDescent="0.25">
      <c r="B75" s="1" t="s">
        <v>118</v>
      </c>
      <c r="D75" s="1" t="s">
        <v>22</v>
      </c>
    </row>
    <row r="76" spans="1:10" x14ac:dyDescent="0.25">
      <c r="B76" s="1" t="s">
        <v>119</v>
      </c>
    </row>
    <row r="77" spans="1:10" ht="15.75" x14ac:dyDescent="0.25">
      <c r="D77" s="36" t="s">
        <v>64</v>
      </c>
    </row>
  </sheetData>
  <mergeCells count="19">
    <mergeCell ref="A54:A59"/>
    <mergeCell ref="A60:A62"/>
    <mergeCell ref="A63:A66"/>
    <mergeCell ref="A67:A69"/>
    <mergeCell ref="E56:I56"/>
    <mergeCell ref="E55:I55"/>
    <mergeCell ref="E60:H60"/>
    <mergeCell ref="J17:J18"/>
    <mergeCell ref="J21:J22"/>
    <mergeCell ref="F2:I2"/>
    <mergeCell ref="A9:I9"/>
    <mergeCell ref="C49:H49"/>
    <mergeCell ref="A10:A16"/>
    <mergeCell ref="A17:A47"/>
    <mergeCell ref="A48:A53"/>
    <mergeCell ref="C50:H50"/>
    <mergeCell ref="C51:H51"/>
    <mergeCell ref="C52:H52"/>
    <mergeCell ref="C53:H53"/>
  </mergeCells>
  <phoneticPr fontId="21" type="noConversion"/>
  <hyperlinks>
    <hyperlink ref="J19" r:id="rId1" xr:uid="{4291E076-837C-4630-AA65-2157EA52EF1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46624-0841-4856-B3C0-9D23509458C6}">
  <sheetPr>
    <pageSetUpPr fitToPage="1"/>
  </sheetPr>
  <dimension ref="A1:K43"/>
  <sheetViews>
    <sheetView topLeftCell="A28" workbookViewId="0">
      <selection activeCell="D25" sqref="D25"/>
    </sheetView>
  </sheetViews>
  <sheetFormatPr defaultColWidth="9.140625" defaultRowHeight="15" x14ac:dyDescent="0.25"/>
  <cols>
    <col min="1" max="1" width="32" style="1" customWidth="1"/>
    <col min="2" max="2" width="47.28515625" style="1" customWidth="1"/>
    <col min="3" max="3" width="45.85546875" style="1" customWidth="1"/>
    <col min="4" max="4" width="30.28515625" style="1" customWidth="1"/>
    <col min="5" max="16384" width="9.140625" style="1"/>
  </cols>
  <sheetData>
    <row r="1" spans="1:4" x14ac:dyDescent="0.25">
      <c r="C1" s="30" t="s">
        <v>84</v>
      </c>
    </row>
    <row r="2" spans="1:4" ht="15.75" x14ac:dyDescent="0.25">
      <c r="C2" s="189" t="s">
        <v>89</v>
      </c>
      <c r="D2" s="189"/>
    </row>
    <row r="3" spans="1:4" x14ac:dyDescent="0.25">
      <c r="A3" s="15"/>
      <c r="B3" s="15" t="s">
        <v>120</v>
      </c>
      <c r="C3" s="31"/>
    </row>
    <row r="4" spans="1:4" x14ac:dyDescent="0.25">
      <c r="A4" s="16"/>
      <c r="B4" s="31"/>
      <c r="C4" s="31"/>
    </row>
    <row r="5" spans="1:4" x14ac:dyDescent="0.25">
      <c r="A5" s="15" t="s">
        <v>121</v>
      </c>
      <c r="B5" s="31"/>
      <c r="C5" s="31"/>
    </row>
    <row r="6" spans="1:4" x14ac:dyDescent="0.25">
      <c r="A6" s="15"/>
      <c r="B6" s="31"/>
      <c r="C6" s="31"/>
    </row>
    <row r="7" spans="1:4" ht="29.25" customHeight="1" x14ac:dyDescent="0.25">
      <c r="A7" s="191" t="s">
        <v>53</v>
      </c>
      <c r="B7" s="191"/>
      <c r="C7" s="191"/>
    </row>
    <row r="8" spans="1:4" ht="32.25" customHeight="1" x14ac:dyDescent="0.25">
      <c r="A8" s="191" t="s">
        <v>23</v>
      </c>
      <c r="B8" s="191"/>
      <c r="C8" s="191"/>
    </row>
    <row r="9" spans="1:4" x14ac:dyDescent="0.25">
      <c r="A9" s="27" t="s">
        <v>24</v>
      </c>
      <c r="B9" s="32"/>
      <c r="C9" s="32"/>
    </row>
    <row r="10" spans="1:4" ht="15.75" thickBot="1" x14ac:dyDescent="0.3">
      <c r="A10" s="28" t="s">
        <v>54</v>
      </c>
      <c r="B10" s="32"/>
      <c r="C10" s="32"/>
    </row>
    <row r="11" spans="1:4" x14ac:dyDescent="0.25">
      <c r="A11" s="192" t="s">
        <v>52</v>
      </c>
      <c r="B11" s="91" t="s">
        <v>25</v>
      </c>
      <c r="C11" s="21" t="s">
        <v>26</v>
      </c>
    </row>
    <row r="12" spans="1:4" ht="15.75" x14ac:dyDescent="0.25">
      <c r="A12" s="193"/>
      <c r="B12" s="92" t="s">
        <v>116</v>
      </c>
      <c r="C12" s="22" t="s">
        <v>27</v>
      </c>
    </row>
    <row r="13" spans="1:4" ht="15.75" thickBot="1" x14ac:dyDescent="0.3">
      <c r="A13" s="194"/>
      <c r="B13" s="93"/>
      <c r="C13" s="39" t="s">
        <v>28</v>
      </c>
    </row>
    <row r="14" spans="1:4" ht="45" x14ac:dyDescent="0.25">
      <c r="A14" s="195" t="s">
        <v>29</v>
      </c>
      <c r="B14" s="20" t="s">
        <v>30</v>
      </c>
      <c r="C14" s="95" t="s">
        <v>152</v>
      </c>
      <c r="D14" s="190" t="s">
        <v>32</v>
      </c>
    </row>
    <row r="15" spans="1:4" x14ac:dyDescent="0.25">
      <c r="A15" s="196"/>
      <c r="B15" s="18" t="s">
        <v>31</v>
      </c>
      <c r="C15" s="95" t="s">
        <v>151</v>
      </c>
      <c r="D15" s="190"/>
    </row>
    <row r="16" spans="1:4" ht="30" x14ac:dyDescent="0.25">
      <c r="A16" s="196"/>
      <c r="B16" s="18" t="s">
        <v>68</v>
      </c>
      <c r="C16" s="95" t="s">
        <v>153</v>
      </c>
      <c r="D16" s="190"/>
    </row>
    <row r="17" spans="1:4" ht="30" x14ac:dyDescent="0.25">
      <c r="A17" s="196"/>
      <c r="B17" s="18" t="s">
        <v>69</v>
      </c>
      <c r="C17" s="95" t="s">
        <v>154</v>
      </c>
      <c r="D17" s="190"/>
    </row>
    <row r="18" spans="1:4" x14ac:dyDescent="0.25">
      <c r="A18" s="196"/>
      <c r="B18" s="38" t="s">
        <v>70</v>
      </c>
      <c r="C18" s="95" t="s">
        <v>155</v>
      </c>
      <c r="D18" s="190"/>
    </row>
    <row r="19" spans="1:4" x14ac:dyDescent="0.25">
      <c r="A19" s="196"/>
      <c r="B19" s="18" t="s">
        <v>71</v>
      </c>
      <c r="C19" s="95" t="s">
        <v>155</v>
      </c>
      <c r="D19" s="190"/>
    </row>
    <row r="20" spans="1:4" x14ac:dyDescent="0.25">
      <c r="A20" s="196"/>
      <c r="B20" s="18"/>
      <c r="C20" s="23"/>
      <c r="D20" s="190"/>
    </row>
    <row r="21" spans="1:4" x14ac:dyDescent="0.25">
      <c r="A21" s="196" t="s">
        <v>33</v>
      </c>
      <c r="B21" s="18" t="s">
        <v>72</v>
      </c>
      <c r="C21" s="95">
        <v>5</v>
      </c>
      <c r="D21" s="190" t="s">
        <v>36</v>
      </c>
    </row>
    <row r="22" spans="1:4" x14ac:dyDescent="0.25">
      <c r="A22" s="196"/>
      <c r="B22" s="18" t="s">
        <v>73</v>
      </c>
      <c r="C22" s="95">
        <v>5</v>
      </c>
      <c r="D22" s="190"/>
    </row>
    <row r="23" spans="1:4" x14ac:dyDescent="0.25">
      <c r="A23" s="196"/>
      <c r="B23" s="18" t="s">
        <v>34</v>
      </c>
      <c r="C23" s="95">
        <v>5</v>
      </c>
      <c r="D23" s="190"/>
    </row>
    <row r="24" spans="1:4" x14ac:dyDescent="0.25">
      <c r="A24" s="197"/>
      <c r="B24" s="18" t="s">
        <v>35</v>
      </c>
      <c r="C24" s="95">
        <v>5</v>
      </c>
      <c r="D24" s="190"/>
    </row>
    <row r="25" spans="1:4" ht="90" x14ac:dyDescent="0.25">
      <c r="A25" s="29" t="s">
        <v>55</v>
      </c>
      <c r="B25" s="24" t="s">
        <v>37</v>
      </c>
      <c r="C25" s="25"/>
      <c r="D25" s="26" t="s">
        <v>38</v>
      </c>
    </row>
    <row r="26" spans="1:4" ht="45" x14ac:dyDescent="0.25">
      <c r="A26" s="17">
        <v>1</v>
      </c>
      <c r="B26" s="19" t="s">
        <v>39</v>
      </c>
      <c r="C26" s="96">
        <v>3</v>
      </c>
    </row>
    <row r="27" spans="1:4" ht="60" x14ac:dyDescent="0.25">
      <c r="A27" s="17">
        <v>2</v>
      </c>
      <c r="B27" s="19" t="s">
        <v>40</v>
      </c>
      <c r="C27" s="96">
        <v>3</v>
      </c>
    </row>
    <row r="28" spans="1:4" ht="45" x14ac:dyDescent="0.25">
      <c r="A28" s="17">
        <v>3</v>
      </c>
      <c r="B28" s="19" t="s">
        <v>41</v>
      </c>
      <c r="C28" s="96">
        <v>3</v>
      </c>
    </row>
    <row r="29" spans="1:4" ht="45" x14ac:dyDescent="0.25">
      <c r="A29" s="17">
        <v>4</v>
      </c>
      <c r="B29" s="19" t="s">
        <v>42</v>
      </c>
      <c r="C29" s="96">
        <v>2</v>
      </c>
    </row>
    <row r="30" spans="1:4" ht="30" x14ac:dyDescent="0.25">
      <c r="A30" s="17">
        <v>5</v>
      </c>
      <c r="B30" s="19" t="s">
        <v>43</v>
      </c>
      <c r="C30" s="96">
        <v>3</v>
      </c>
    </row>
    <row r="31" spans="1:4" ht="45" x14ac:dyDescent="0.25">
      <c r="A31" s="17">
        <v>6</v>
      </c>
      <c r="B31" s="19" t="s">
        <v>56</v>
      </c>
      <c r="C31" s="96">
        <v>3</v>
      </c>
    </row>
    <row r="32" spans="1:4" ht="45" x14ac:dyDescent="0.25">
      <c r="A32" s="17">
        <v>7</v>
      </c>
      <c r="B32" s="19" t="s">
        <v>44</v>
      </c>
      <c r="C32" s="96">
        <v>3</v>
      </c>
    </row>
    <row r="33" spans="1:11" ht="45" x14ac:dyDescent="0.25">
      <c r="A33" s="17">
        <v>8</v>
      </c>
      <c r="B33" s="19" t="s">
        <v>45</v>
      </c>
      <c r="C33" s="96">
        <v>3</v>
      </c>
    </row>
    <row r="34" spans="1:11" ht="45" x14ac:dyDescent="0.25">
      <c r="A34" s="17">
        <v>9</v>
      </c>
      <c r="B34" s="19" t="s">
        <v>46</v>
      </c>
      <c r="C34" s="96">
        <v>3</v>
      </c>
    </row>
    <row r="35" spans="1:11" ht="45" x14ac:dyDescent="0.25">
      <c r="A35" s="17">
        <v>10</v>
      </c>
      <c r="B35" s="19" t="s">
        <v>47</v>
      </c>
      <c r="C35" s="96">
        <v>2</v>
      </c>
    </row>
    <row r="36" spans="1:11" ht="30" x14ac:dyDescent="0.25">
      <c r="A36" s="17">
        <v>11</v>
      </c>
      <c r="B36" s="19" t="s">
        <v>48</v>
      </c>
      <c r="C36" s="96">
        <v>2</v>
      </c>
    </row>
    <row r="37" spans="1:11" x14ac:dyDescent="0.25">
      <c r="A37" s="13"/>
    </row>
    <row r="38" spans="1:11" x14ac:dyDescent="0.25">
      <c r="A38" s="13"/>
    </row>
    <row r="39" spans="1:11" x14ac:dyDescent="0.25">
      <c r="A39" s="13" t="s">
        <v>122</v>
      </c>
      <c r="D39" s="14" t="s">
        <v>49</v>
      </c>
      <c r="E39" s="14"/>
    </row>
    <row r="40" spans="1:11" x14ac:dyDescent="0.25">
      <c r="K40" s="13" t="s">
        <v>50</v>
      </c>
    </row>
    <row r="41" spans="1:11" ht="15.75" x14ac:dyDescent="0.25">
      <c r="B41" s="36" t="s">
        <v>64</v>
      </c>
      <c r="K41" s="13"/>
    </row>
    <row r="42" spans="1:11" x14ac:dyDescent="0.25">
      <c r="K42" s="13"/>
    </row>
    <row r="43" spans="1:11" x14ac:dyDescent="0.25">
      <c r="A43" s="13" t="s">
        <v>51</v>
      </c>
    </row>
  </sheetData>
  <mergeCells count="8">
    <mergeCell ref="C2:D2"/>
    <mergeCell ref="D14:D20"/>
    <mergeCell ref="D21:D24"/>
    <mergeCell ref="A7:C7"/>
    <mergeCell ref="A8:C8"/>
    <mergeCell ref="A11:A13"/>
    <mergeCell ref="A14:A20"/>
    <mergeCell ref="A21:A24"/>
  </mergeCells>
  <phoneticPr fontId="21" type="noConversion"/>
  <pageMargins left="0.7" right="0.7" top="0.75" bottom="0.75" header="0.3" footer="0.3"/>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16e161b-6d3f-4e2e-93f7-ed9b188881af" xsi:nil="true"/>
    <lcf76f155ced4ddcb4097134ff3c332f xmlns="1f1c6d56-f932-4a10-8d03-5ecf2f0c914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D1744C50C64E40AA9702BE5DF9E018" ma:contentTypeVersion="18" ma:contentTypeDescription="Create a new document." ma:contentTypeScope="" ma:versionID="f9ef127a0f8daf3d83c45c102135b276">
  <xsd:schema xmlns:xsd="http://www.w3.org/2001/XMLSchema" xmlns:xs="http://www.w3.org/2001/XMLSchema" xmlns:p="http://schemas.microsoft.com/office/2006/metadata/properties" xmlns:ns1="http://schemas.microsoft.com/sharepoint/v3" xmlns:ns2="1f1c6d56-f932-4a10-8d03-5ecf2f0c9147" xmlns:ns3="616e161b-6d3f-4e2e-93f7-ed9b188881af" targetNamespace="http://schemas.microsoft.com/office/2006/metadata/properties" ma:root="true" ma:fieldsID="ba1ce3496bfe4aa39f2b7f2b535d94ac" ns1:_="" ns2:_="" ns3:_="">
    <xsd:import namespace="http://schemas.microsoft.com/sharepoint/v3"/>
    <xsd:import namespace="1f1c6d56-f932-4a10-8d03-5ecf2f0c9147"/>
    <xsd:import namespace="616e161b-6d3f-4e2e-93f7-ed9b188881a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1c6d56-f932-4a10-8d03-5ecf2f0c91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8f10473-7c5f-4033-b927-69ca06a6ea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6e161b-6d3f-4e2e-93f7-ed9b188881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f282c65-3a25-4258-849c-49aa8a94cf6a}" ma:internalName="TaxCatchAll" ma:showField="CatchAllData" ma:web="616e161b-6d3f-4e2e-93f7-ed9b188881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9A8FB1-D2DA-49A4-8297-51A311E354DD}">
  <ds:schemaRefs>
    <ds:schemaRef ds:uri="http://schemas.microsoft.com/office/2006/metadata/properties"/>
    <ds:schemaRef ds:uri="http://schemas.microsoft.com/office/infopath/2007/PartnerControls"/>
    <ds:schemaRef ds:uri="http://schemas.microsoft.com/sharepoint/v3"/>
    <ds:schemaRef ds:uri="616e161b-6d3f-4e2e-93f7-ed9b188881af"/>
    <ds:schemaRef ds:uri="1f1c6d56-f932-4a10-8d03-5ecf2f0c9147"/>
  </ds:schemaRefs>
</ds:datastoreItem>
</file>

<file path=customXml/itemProps2.xml><?xml version="1.0" encoding="utf-8"?>
<ds:datastoreItem xmlns:ds="http://schemas.openxmlformats.org/officeDocument/2006/customXml" ds:itemID="{488AC5A2-125E-4CAC-9E09-067F24A2E924}">
  <ds:schemaRefs>
    <ds:schemaRef ds:uri="http://schemas.microsoft.com/sharepoint/v3/contenttype/forms"/>
  </ds:schemaRefs>
</ds:datastoreItem>
</file>

<file path=customXml/itemProps3.xml><?xml version="1.0" encoding="utf-8"?>
<ds:datastoreItem xmlns:ds="http://schemas.openxmlformats.org/officeDocument/2006/customXml" ds:itemID="{922BF690-AF19-4738-ADA2-0EBFDAACE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1c6d56-f932-4a10-8d03-5ecf2f0c9147"/>
    <ds:schemaRef ds:uri="616e161b-6d3f-4e2e-93f7-ed9b188881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Mērķi</vt:lpstr>
      <vt:lpstr>Valde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Natālija Dardete</dc:creator>
  <cp:lastModifiedBy>Spaoo Lietotājs</cp:lastModifiedBy>
  <cp:lastPrinted>2026-03-11T13:13:49Z</cp:lastPrinted>
  <dcterms:created xsi:type="dcterms:W3CDTF">2022-01-17T13:38:21Z</dcterms:created>
  <dcterms:modified xsi:type="dcterms:W3CDTF">2026-04-24T10:51:51Z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0x010100ABD1744C50C64E40AA9702BE5DF9E018</vt:lpwstr>
  </property>
  <property fmtid="{D5CDD505-2E9C-101B-9397-08002B2CF9AE}" pid="3" name="MediaServiceImageTags">
    <vt:lpwstr/>
  </property>
</Properties>
</file>